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국세징수" sheetId="1" r:id="rId1"/>
    <sheet name="2. 지방세 부담" sheetId="2" r:id="rId2"/>
    <sheet name="3. 지방세 징수" sheetId="3" r:id="rId3"/>
    <sheet name="4. 지방재정자립지표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F11" i="2"/>
  <c r="L13" i="1" l="1"/>
  <c r="D27" i="3" l="1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B27" i="3" l="1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G11" i="2"/>
  <c r="E11" i="2"/>
  <c r="D11" i="2"/>
  <c r="C11" i="2"/>
  <c r="D13" i="1"/>
  <c r="C13" i="1" s="1"/>
  <c r="B13" i="1" s="1"/>
  <c r="B11" i="2" l="1"/>
  <c r="B12" i="3"/>
</calcChain>
</file>

<file path=xl/sharedStrings.xml><?xml version="1.0" encoding="utf-8"?>
<sst xmlns="http://schemas.openxmlformats.org/spreadsheetml/2006/main" count="130" uniqueCount="122">
  <si>
    <r>
      <t xml:space="preserve">4. 지방재정자립지표  </t>
    </r>
    <r>
      <rPr>
        <b/>
        <sz val="12"/>
        <rFont val="굴림"/>
        <family val="3"/>
        <charset val="129"/>
      </rPr>
      <t>Financial Indicators of Local Government</t>
    </r>
    <phoneticPr fontId="5" type="noConversion"/>
  </si>
  <si>
    <t>(단위 : %)</t>
    <phoneticPr fontId="7" type="noConversion"/>
  </si>
  <si>
    <t>Unit : %</t>
    <phoneticPr fontId="5" type="noConversion"/>
  </si>
  <si>
    <t>재정자립도
Financial independence ratio</t>
    <phoneticPr fontId="5" type="noConversion"/>
  </si>
  <si>
    <t>재정자주도
Financial autonomy ratio</t>
    <phoneticPr fontId="10" type="noConversion"/>
  </si>
  <si>
    <t>기준재정 수요총족도(재정력지수)
Financial ability index</t>
    <phoneticPr fontId="5" type="noConversion"/>
  </si>
  <si>
    <t>자료 : 기획홍보실</t>
    <phoneticPr fontId="5" type="noConversion"/>
  </si>
  <si>
    <t>Source : Planning publicity Division</t>
    <phoneticPr fontId="7" type="noConversion"/>
  </si>
  <si>
    <t>주 : 1) 재정자립도 = 자체수입(지방세+세외수입)/ 일반회계*100</t>
    <phoneticPr fontId="10" type="noConversion"/>
  </si>
  <si>
    <t xml:space="preserve">      2) 재정자주도 = 자주재원(지방세+세외수입+지방교부세+조정교부금+재정보전금)/ 일반회계 예산액 *100</t>
    <phoneticPr fontId="10" type="noConversion"/>
  </si>
  <si>
    <t xml:space="preserve">      3) 기준재정수요충족도(재정력지수) = 기준재정수입액 / 기준재정수요액 *100  ← 교부전기준</t>
    <phoneticPr fontId="10" type="noConversion"/>
  </si>
  <si>
    <t>ⅩⅤ. 재정  Public Finance</t>
    <phoneticPr fontId="10" type="noConversion"/>
  </si>
  <si>
    <t>1. 국세징수  Collection of National Taxes</t>
    <phoneticPr fontId="10" type="noConversion"/>
  </si>
  <si>
    <t>(단위 : 백만원)</t>
    <phoneticPr fontId="7" type="noConversion"/>
  </si>
  <si>
    <t>Unit : million won</t>
    <phoneticPr fontId="10" type="noConversion"/>
  </si>
  <si>
    <t>합  계
Total</t>
    <phoneticPr fontId="10" type="noConversion"/>
  </si>
  <si>
    <t>내 국 세   Internal taxes</t>
    <phoneticPr fontId="10" type="noConversion"/>
  </si>
  <si>
    <t>교통·에너지·환경세
Transportation·Energy·Environment tax</t>
    <phoneticPr fontId="10" type="noConversion"/>
  </si>
  <si>
    <t>방위세
Defense tax</t>
    <phoneticPr fontId="10" type="noConversion"/>
  </si>
  <si>
    <t>교육세
Education tax</t>
    <phoneticPr fontId="10" type="noConversion"/>
  </si>
  <si>
    <t>농어촌특별세
Special tax for rural development</t>
    <phoneticPr fontId="10" type="noConversion"/>
  </si>
  <si>
    <t>종합부동산세
Comprehensive real estate holding tax</t>
    <phoneticPr fontId="10" type="noConversion"/>
  </si>
  <si>
    <t>계
Total</t>
    <phoneticPr fontId="10" type="noConversion"/>
  </si>
  <si>
    <t>직   접  세  Direct taxes</t>
    <phoneticPr fontId="10" type="noConversion"/>
  </si>
  <si>
    <t>간  접  세  Indirect taxes</t>
    <phoneticPr fontId="10" type="noConversion"/>
  </si>
  <si>
    <t>인지세
Stamp tax</t>
    <phoneticPr fontId="10" type="noConversion"/>
  </si>
  <si>
    <t>과년도수입
Revenues from previous year</t>
    <phoneticPr fontId="10" type="noConversion"/>
  </si>
  <si>
    <t>소 계
Sub-total</t>
    <phoneticPr fontId="10" type="noConversion"/>
  </si>
  <si>
    <t>소득세
Income</t>
    <phoneticPr fontId="10" type="noConversion"/>
  </si>
  <si>
    <t>법인세
Corporation</t>
    <phoneticPr fontId="10" type="noConversion"/>
  </si>
  <si>
    <t>상속세
Inheritance</t>
    <phoneticPr fontId="10" type="noConversion"/>
  </si>
  <si>
    <t>증여세
Gift tax</t>
    <phoneticPr fontId="10" type="noConversion"/>
  </si>
  <si>
    <t>근로장려금
Employment subsidy</t>
    <phoneticPr fontId="2" type="noConversion"/>
  </si>
  <si>
    <t>자녀장려금
Bounty on children</t>
    <phoneticPr fontId="2" type="noConversion"/>
  </si>
  <si>
    <t>부당이득세
Excess profits</t>
    <phoneticPr fontId="10" type="noConversion"/>
  </si>
  <si>
    <t>소 계
Sub-total</t>
    <phoneticPr fontId="10" type="noConversion"/>
  </si>
  <si>
    <t>부가가치세
Value added</t>
    <phoneticPr fontId="10" type="noConversion"/>
  </si>
  <si>
    <t>개별소비세
Special excise</t>
    <phoneticPr fontId="10" type="noConversion"/>
  </si>
  <si>
    <t>주 세
Liquor</t>
    <phoneticPr fontId="10" type="noConversion"/>
  </si>
  <si>
    <t>증권거래세
Stock exchange</t>
    <phoneticPr fontId="10" type="noConversion"/>
  </si>
  <si>
    <t>전화세
Telephone</t>
    <phoneticPr fontId="10" type="noConversion"/>
  </si>
  <si>
    <t>자료 : 목포세무서</t>
    <phoneticPr fontId="10" type="noConversion"/>
  </si>
  <si>
    <t>주 : 목포시, 무안군, 신안군, 영암군삼호면 합계임.</t>
    <phoneticPr fontId="10" type="noConversion"/>
  </si>
  <si>
    <t>2. 지방세부담  Household Local Tax</t>
    <phoneticPr fontId="10" type="noConversion"/>
  </si>
  <si>
    <t>(단위 : 천원, 명, 세대)</t>
    <phoneticPr fontId="7" type="noConversion"/>
  </si>
  <si>
    <t>Unit : thousand won, person, household</t>
    <phoneticPr fontId="10" type="noConversion"/>
  </si>
  <si>
    <t>지 방 세   Local taxes</t>
    <phoneticPr fontId="10" type="noConversion"/>
  </si>
  <si>
    <t xml:space="preserve">인  구
(외국인제외)
Population (excluding foreigners)  </t>
    <phoneticPr fontId="10" type="noConversion"/>
  </si>
  <si>
    <t>1인당 부담액(원)
Tax burden per capita(won)</t>
    <phoneticPr fontId="10" type="noConversion"/>
  </si>
  <si>
    <t>세  대
(외국인세대제외)
Households (Exclude foreign household)</t>
    <phoneticPr fontId="10" type="noConversion"/>
  </si>
  <si>
    <t>세대당 부담액(원)
Tax burden per household(won)</t>
    <phoneticPr fontId="10" type="noConversion"/>
  </si>
  <si>
    <t>직접세
Direct taxes</t>
    <phoneticPr fontId="10" type="noConversion"/>
  </si>
  <si>
    <t xml:space="preserve">간접세
Indirect taxes </t>
    <phoneticPr fontId="10" type="noConversion"/>
  </si>
  <si>
    <t>지  도</t>
    <phoneticPr fontId="10" type="noConversion"/>
  </si>
  <si>
    <t>압  해</t>
    <phoneticPr fontId="10" type="noConversion"/>
  </si>
  <si>
    <t>증  도</t>
    <phoneticPr fontId="10" type="noConversion"/>
  </si>
  <si>
    <t>임  자</t>
    <phoneticPr fontId="10" type="noConversion"/>
  </si>
  <si>
    <t>자  은</t>
    <phoneticPr fontId="10" type="noConversion"/>
  </si>
  <si>
    <t>비  금</t>
    <phoneticPr fontId="10" type="noConversion"/>
  </si>
  <si>
    <t>도  초</t>
    <phoneticPr fontId="10" type="noConversion"/>
  </si>
  <si>
    <t>흑  산</t>
    <phoneticPr fontId="10" type="noConversion"/>
  </si>
  <si>
    <t>하  의</t>
    <phoneticPr fontId="10" type="noConversion"/>
  </si>
  <si>
    <t>신  의</t>
    <phoneticPr fontId="10" type="noConversion"/>
  </si>
  <si>
    <t>장  산</t>
    <phoneticPr fontId="10" type="noConversion"/>
  </si>
  <si>
    <t>안  좌</t>
    <phoneticPr fontId="10" type="noConversion"/>
  </si>
  <si>
    <t>팔  금</t>
    <phoneticPr fontId="10" type="noConversion"/>
  </si>
  <si>
    <t>암  태</t>
    <phoneticPr fontId="10" type="noConversion"/>
  </si>
  <si>
    <t>본  청</t>
    <phoneticPr fontId="10" type="noConversion"/>
  </si>
  <si>
    <t>자료 : 세무회계과</t>
    <phoneticPr fontId="10" type="noConversion"/>
  </si>
  <si>
    <t>Source : Tax Accounting Division</t>
    <phoneticPr fontId="7" type="noConversion"/>
  </si>
  <si>
    <t xml:space="preserve"> </t>
    <phoneticPr fontId="10" type="noConversion"/>
  </si>
  <si>
    <t>3. 지방세징수  Collection of Local Taxes</t>
    <phoneticPr fontId="10" type="noConversion"/>
  </si>
  <si>
    <t>(단위 : 천원)</t>
    <phoneticPr fontId="7" type="noConversion"/>
  </si>
  <si>
    <t xml:space="preserve"> </t>
    <phoneticPr fontId="10" type="noConversion"/>
  </si>
  <si>
    <t>Unit : thousand won</t>
    <phoneticPr fontId="10" type="noConversion"/>
  </si>
  <si>
    <t xml:space="preserve">       구분
연도별
읍면별</t>
    <phoneticPr fontId="10" type="noConversion"/>
  </si>
  <si>
    <t>합  계   Total</t>
    <phoneticPr fontId="7" type="noConversion"/>
  </si>
  <si>
    <t>보  통  세   Ordinary Tax</t>
    <phoneticPr fontId="7" type="noConversion"/>
  </si>
  <si>
    <t>목  적  세   Earmarked Tax</t>
    <phoneticPr fontId="7" type="noConversion"/>
  </si>
  <si>
    <t>과년도수입   Revenue from previous years</t>
    <phoneticPr fontId="7" type="noConversion"/>
  </si>
  <si>
    <t>계
Total</t>
    <phoneticPr fontId="7" type="noConversion"/>
  </si>
  <si>
    <t>도  세
Province Tax</t>
    <phoneticPr fontId="7" type="noConversion"/>
  </si>
  <si>
    <t>군  세
County tax</t>
    <phoneticPr fontId="7" type="noConversion"/>
  </si>
  <si>
    <t>군  세
County tax</t>
    <phoneticPr fontId="7" type="noConversion"/>
  </si>
  <si>
    <t>도  세
Province Tax</t>
    <phoneticPr fontId="10" type="noConversion"/>
  </si>
  <si>
    <t>군  세
County tax</t>
    <phoneticPr fontId="10" type="noConversion"/>
  </si>
  <si>
    <t>취득세
Acquisition</t>
    <phoneticPr fontId="7" type="noConversion"/>
  </si>
  <si>
    <t>舊)등록세
Registration</t>
    <phoneticPr fontId="10" type="noConversion"/>
  </si>
  <si>
    <t xml:space="preserve">등록면허세
Registration and License  </t>
    <phoneticPr fontId="19" type="noConversion"/>
  </si>
  <si>
    <t>레저세
Leisure</t>
    <phoneticPr fontId="7" type="noConversion"/>
  </si>
  <si>
    <t>주민세
Resident</t>
    <phoneticPr fontId="10" type="noConversion"/>
  </si>
  <si>
    <t>재산세
Property</t>
    <phoneticPr fontId="10" type="noConversion"/>
  </si>
  <si>
    <t>자동차세
Automobile</t>
    <phoneticPr fontId="7" type="noConversion"/>
  </si>
  <si>
    <t>주행세
Motor fuel</t>
    <phoneticPr fontId="7" type="noConversion"/>
  </si>
  <si>
    <t>종합토지세
Synthesis land</t>
    <phoneticPr fontId="7" type="noConversion"/>
  </si>
  <si>
    <t>지방소득세
Local income</t>
    <phoneticPr fontId="19" type="noConversion"/>
  </si>
  <si>
    <t>담배소비세
Tobacco consumption</t>
    <phoneticPr fontId="7" type="noConversion"/>
  </si>
  <si>
    <t>지역개발세
Regional development</t>
    <phoneticPr fontId="7" type="noConversion"/>
  </si>
  <si>
    <t>지역자원시설세
Local Resource and facility</t>
    <phoneticPr fontId="19" type="noConversion"/>
  </si>
  <si>
    <t>지방교육세
Local education</t>
    <phoneticPr fontId="7" type="noConversion"/>
  </si>
  <si>
    <t>사업소세
Business firm</t>
    <phoneticPr fontId="7" type="noConversion"/>
  </si>
  <si>
    <t>도시계획세
City planning</t>
    <phoneticPr fontId="7" type="noConversion"/>
  </si>
  <si>
    <t>지  도</t>
  </si>
  <si>
    <t>압  해</t>
    <phoneticPr fontId="10" type="noConversion"/>
  </si>
  <si>
    <t>증  도</t>
  </si>
  <si>
    <t>임  자</t>
  </si>
  <si>
    <t>자  은</t>
  </si>
  <si>
    <t>비  금</t>
  </si>
  <si>
    <t>도  초</t>
  </si>
  <si>
    <t>흑  산</t>
  </si>
  <si>
    <t>하  의</t>
  </si>
  <si>
    <t>신  의</t>
  </si>
  <si>
    <t>장  산</t>
  </si>
  <si>
    <t>안  좌</t>
  </si>
  <si>
    <t>팔  금</t>
  </si>
  <si>
    <t>암  태</t>
  </si>
  <si>
    <t>본  청</t>
    <phoneticPr fontId="10" type="noConversion"/>
  </si>
  <si>
    <t>자료 : 세무회계과</t>
    <phoneticPr fontId="10" type="noConversion"/>
  </si>
  <si>
    <t>Source : Tax Accounting Division</t>
    <phoneticPr fontId="7" type="noConversion"/>
  </si>
  <si>
    <t xml:space="preserve">       구분
연도별</t>
    <phoneticPr fontId="5" type="noConversion"/>
  </si>
  <si>
    <t xml:space="preserve">         구분
연도별</t>
    <phoneticPr fontId="10" type="noConversion"/>
  </si>
  <si>
    <t xml:space="preserve">        구분
연도별
읍면별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</si>
</sst>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20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  <scheme val="minor"/>
    </font>
    <font>
      <sz val="11"/>
      <name val="굴림"/>
      <family val="3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name val="굴림"/>
      <family val="3"/>
      <charset val="129"/>
    </font>
    <font>
      <sz val="9"/>
      <color theme="1"/>
      <name val="굴림"/>
      <family val="3"/>
      <charset val="129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1"/>
      <name val="굴림"/>
      <family val="3"/>
      <charset val="129"/>
    </font>
    <font>
      <sz val="10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5" xfId="1" applyFont="1" applyFill="1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center" vertical="center"/>
    </xf>
    <xf numFmtId="176" fontId="9" fillId="0" borderId="7" xfId="2" applyNumberFormat="1" applyFont="1" applyFill="1" applyBorder="1" applyAlignment="1">
      <alignment horizontal="center" vertical="center"/>
    </xf>
    <xf numFmtId="177" fontId="9" fillId="0" borderId="8" xfId="2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9" fillId="0" borderId="9" xfId="1" applyFont="1" applyFill="1" applyBorder="1" applyAlignment="1">
      <alignment horizontal="center" vertical="center"/>
    </xf>
    <xf numFmtId="176" fontId="9" fillId="0" borderId="10" xfId="2" applyNumberFormat="1" applyFont="1" applyFill="1" applyBorder="1" applyAlignment="1">
      <alignment horizontal="center" vertical="center"/>
    </xf>
    <xf numFmtId="176" fontId="9" fillId="0" borderId="11" xfId="2" applyNumberFormat="1" applyFont="1" applyFill="1" applyBorder="1" applyAlignment="1">
      <alignment horizontal="center" vertical="center"/>
    </xf>
    <xf numFmtId="177" fontId="9" fillId="0" borderId="12" xfId="2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176" fontId="13" fillId="3" borderId="14" xfId="2" applyNumberFormat="1" applyFont="1" applyFill="1" applyBorder="1" applyAlignment="1">
      <alignment horizontal="center" vertical="center"/>
    </xf>
    <xf numFmtId="176" fontId="13" fillId="3" borderId="15" xfId="2" applyNumberFormat="1" applyFont="1" applyFill="1" applyBorder="1" applyAlignment="1">
      <alignment horizontal="center" vertical="center"/>
    </xf>
    <xf numFmtId="177" fontId="13" fillId="3" borderId="16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/>
    <xf numFmtId="0" fontId="11" fillId="0" borderId="0" xfId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/>
    <xf numFmtId="0" fontId="11" fillId="0" borderId="0" xfId="1" applyAlignment="1"/>
    <xf numFmtId="0" fontId="4" fillId="0" borderId="0" xfId="1" applyFont="1" applyAlignment="1">
      <alignment horizontal="left" vertical="center"/>
    </xf>
    <xf numFmtId="0" fontId="15" fillId="0" borderId="0" xfId="1" applyFont="1" applyAlignment="1"/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9" fillId="2" borderId="18" xfId="1" applyFont="1" applyFill="1" applyBorder="1" applyAlignment="1">
      <alignment horizontal="center" vertical="center" wrapText="1"/>
    </xf>
    <xf numFmtId="41" fontId="11" fillId="0" borderId="21" xfId="1" applyNumberFormat="1" applyBorder="1" applyAlignment="1"/>
    <xf numFmtId="41" fontId="11" fillId="0" borderId="7" xfId="1" applyNumberFormat="1" applyBorder="1" applyAlignment="1"/>
    <xf numFmtId="41" fontId="11" fillId="0" borderId="0" xfId="1" applyNumberFormat="1" applyAlignment="1"/>
    <xf numFmtId="41" fontId="9" fillId="0" borderId="7" xfId="3" applyFont="1" applyFill="1" applyBorder="1" applyAlignment="1">
      <alignment horizontal="center" vertical="center"/>
    </xf>
    <xf numFmtId="41" fontId="9" fillId="0" borderId="22" xfId="3" applyFont="1" applyFill="1" applyBorder="1" applyAlignment="1">
      <alignment horizontal="center" vertical="center"/>
    </xf>
    <xf numFmtId="41" fontId="16" fillId="0" borderId="0" xfId="4" applyFont="1" applyAlignment="1"/>
    <xf numFmtId="41" fontId="16" fillId="0" borderId="0" xfId="1" applyNumberFormat="1" applyFont="1" applyAlignment="1"/>
    <xf numFmtId="0" fontId="11" fillId="0" borderId="0" xfId="1" applyFont="1" applyFill="1" applyAlignment="1"/>
    <xf numFmtId="41" fontId="9" fillId="0" borderId="10" xfId="3" applyFont="1" applyFill="1" applyBorder="1" applyAlignment="1">
      <alignment horizontal="center" vertical="center"/>
    </xf>
    <xf numFmtId="41" fontId="9" fillId="0" borderId="11" xfId="3" applyFont="1" applyFill="1" applyBorder="1" applyAlignment="1">
      <alignment horizontal="center" vertical="center"/>
    </xf>
    <xf numFmtId="41" fontId="9" fillId="0" borderId="23" xfId="3" applyFont="1" applyFill="1" applyBorder="1" applyAlignment="1">
      <alignment horizontal="center" vertical="center"/>
    </xf>
    <xf numFmtId="41" fontId="9" fillId="0" borderId="6" xfId="3" applyFont="1" applyFill="1" applyBorder="1" applyAlignment="1">
      <alignment horizontal="center" vertical="center"/>
    </xf>
    <xf numFmtId="41" fontId="13" fillId="3" borderId="14" xfId="3" applyFont="1" applyFill="1" applyBorder="1" applyAlignment="1">
      <alignment horizontal="center" vertical="center"/>
    </xf>
    <xf numFmtId="41" fontId="13" fillId="3" borderId="15" xfId="3" applyFont="1" applyFill="1" applyBorder="1" applyAlignment="1">
      <alignment horizontal="center" vertical="center"/>
    </xf>
    <xf numFmtId="41" fontId="13" fillId="3" borderId="24" xfId="3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11" fillId="0" borderId="0" xfId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9" fillId="0" borderId="0" xfId="5" applyFont="1" applyAlignment="1">
      <alignment horizontal="center" vertical="center"/>
    </xf>
    <xf numFmtId="0" fontId="9" fillId="2" borderId="18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 vertical="center"/>
    </xf>
    <xf numFmtId="0" fontId="9" fillId="0" borderId="5" xfId="5" applyFont="1" applyFill="1" applyBorder="1" applyAlignment="1">
      <alignment horizontal="center" vertical="center"/>
    </xf>
    <xf numFmtId="41" fontId="9" fillId="0" borderId="6" xfId="6" applyFont="1" applyFill="1" applyBorder="1" applyAlignment="1">
      <alignment horizontal="center" vertical="center"/>
    </xf>
    <xf numFmtId="41" fontId="9" fillId="0" borderId="7" xfId="6" applyFont="1" applyFill="1" applyBorder="1" applyAlignment="1">
      <alignment horizontal="center" vertical="center"/>
    </xf>
    <xf numFmtId="41" fontId="9" fillId="0" borderId="7" xfId="6" applyNumberFormat="1" applyFont="1" applyFill="1" applyBorder="1" applyAlignment="1">
      <alignment horizontal="center" vertical="center"/>
    </xf>
    <xf numFmtId="41" fontId="9" fillId="0" borderId="8" xfId="6" applyNumberFormat="1" applyFont="1" applyFill="1" applyBorder="1" applyAlignment="1">
      <alignment horizontal="center" vertical="center"/>
    </xf>
    <xf numFmtId="41" fontId="8" fillId="0" borderId="0" xfId="6" applyFont="1" applyAlignment="1">
      <alignment horizontal="center" vertical="center"/>
    </xf>
    <xf numFmtId="41" fontId="8" fillId="0" borderId="0" xfId="5" applyNumberFormat="1" applyFont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41" fontId="9" fillId="0" borderId="8" xfId="6" applyFont="1" applyFill="1" applyBorder="1" applyAlignment="1">
      <alignment horizontal="center" vertical="center"/>
    </xf>
    <xf numFmtId="0" fontId="13" fillId="4" borderId="5" xfId="5" applyFont="1" applyFill="1" applyBorder="1" applyAlignment="1">
      <alignment horizontal="center" vertical="center"/>
    </xf>
    <xf numFmtId="41" fontId="13" fillId="4" borderId="6" xfId="6" applyFont="1" applyFill="1" applyBorder="1" applyAlignment="1">
      <alignment horizontal="center" vertical="center"/>
    </xf>
    <xf numFmtId="41" fontId="13" fillId="4" borderId="7" xfId="6" applyFont="1" applyFill="1" applyBorder="1" applyAlignment="1">
      <alignment horizontal="center" vertical="center"/>
    </xf>
    <xf numFmtId="41" fontId="13" fillId="4" borderId="8" xfId="6" applyFont="1" applyFill="1" applyBorder="1" applyAlignment="1">
      <alignment horizontal="center" vertical="center"/>
    </xf>
    <xf numFmtId="0" fontId="6" fillId="0" borderId="0" xfId="5" applyFont="1" applyAlignment="1">
      <alignment horizontal="right" vertical="center"/>
    </xf>
    <xf numFmtId="41" fontId="4" fillId="0" borderId="0" xfId="5" applyNumberFormat="1" applyFont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9" fillId="2" borderId="18" xfId="5" applyFont="1" applyFill="1" applyBorder="1" applyAlignment="1">
      <alignment horizontal="center" vertical="center" wrapText="1" shrinkToFit="1"/>
    </xf>
    <xf numFmtId="41" fontId="9" fillId="2" borderId="18" xfId="6" applyFont="1" applyFill="1" applyBorder="1" applyAlignment="1">
      <alignment horizontal="center" vertical="center" wrapText="1"/>
    </xf>
    <xf numFmtId="0" fontId="9" fillId="0" borderId="5" xfId="6" applyNumberFormat="1" applyFont="1" applyFill="1" applyBorder="1" applyAlignment="1">
      <alignment horizontal="center" vertical="center" shrinkToFit="1"/>
    </xf>
    <xf numFmtId="41" fontId="9" fillId="0" borderId="6" xfId="6" applyFont="1" applyFill="1" applyBorder="1" applyAlignment="1">
      <alignment horizontal="center" vertical="center" shrinkToFit="1"/>
    </xf>
    <xf numFmtId="41" fontId="9" fillId="0" borderId="7" xfId="6" applyFont="1" applyFill="1" applyBorder="1" applyAlignment="1">
      <alignment horizontal="center" vertical="center" shrinkToFit="1"/>
    </xf>
    <xf numFmtId="41" fontId="9" fillId="0" borderId="8" xfId="6" applyFont="1" applyFill="1" applyBorder="1" applyAlignment="1">
      <alignment horizontal="center" vertical="center" shrinkToFit="1"/>
    </xf>
    <xf numFmtId="41" fontId="8" fillId="0" borderId="0" xfId="4" applyFont="1" applyAlignment="1">
      <alignment horizontal="center" vertical="center"/>
    </xf>
    <xf numFmtId="41" fontId="8" fillId="0" borderId="0" xfId="6" applyFont="1" applyFill="1" applyAlignment="1">
      <alignment horizontal="center" vertical="center"/>
    </xf>
    <xf numFmtId="0" fontId="13" fillId="4" borderId="5" xfId="6" applyNumberFormat="1" applyFont="1" applyFill="1" applyBorder="1" applyAlignment="1">
      <alignment horizontal="center" vertical="center" shrinkToFit="1"/>
    </xf>
    <xf numFmtId="41" fontId="13" fillId="4" borderId="6" xfId="6" applyFont="1" applyFill="1" applyBorder="1" applyAlignment="1">
      <alignment horizontal="center" vertical="center" shrinkToFit="1"/>
    </xf>
    <xf numFmtId="41" fontId="13" fillId="4" borderId="7" xfId="6" applyFont="1" applyFill="1" applyBorder="1" applyAlignment="1">
      <alignment horizontal="center" vertical="center" shrinkToFit="1"/>
    </xf>
    <xf numFmtId="41" fontId="13" fillId="4" borderId="8" xfId="6" applyFont="1" applyFill="1" applyBorder="1" applyAlignment="1">
      <alignment horizontal="center" vertical="center" shrinkToFit="1"/>
    </xf>
    <xf numFmtId="41" fontId="20" fillId="0" borderId="0" xfId="6" applyFont="1" applyAlignment="1">
      <alignment horizontal="center" vertical="center"/>
    </xf>
    <xf numFmtId="0" fontId="9" fillId="5" borderId="5" xfId="5" applyFont="1" applyFill="1" applyBorder="1" applyAlignment="1">
      <alignment horizontal="center" vertical="center" shrinkToFit="1"/>
    </xf>
    <xf numFmtId="41" fontId="9" fillId="5" borderId="6" xfId="6" applyFont="1" applyFill="1" applyBorder="1" applyAlignment="1">
      <alignment horizontal="center" vertical="center" shrinkToFit="1"/>
    </xf>
    <xf numFmtId="41" fontId="9" fillId="5" borderId="7" xfId="6" applyFont="1" applyFill="1" applyBorder="1" applyAlignment="1">
      <alignment horizontal="center" vertical="center" shrinkToFit="1"/>
    </xf>
    <xf numFmtId="41" fontId="9" fillId="5" borderId="7" xfId="8" applyFont="1" applyFill="1" applyBorder="1" applyAlignment="1">
      <alignment horizontal="center" vertical="center" shrinkToFit="1"/>
    </xf>
    <xf numFmtId="41" fontId="9" fillId="5" borderId="8" xfId="8" applyFont="1" applyFill="1" applyBorder="1" applyAlignment="1">
      <alignment horizontal="center" vertical="center" shrinkToFit="1"/>
    </xf>
    <xf numFmtId="41" fontId="21" fillId="5" borderId="7" xfId="9" applyFont="1" applyFill="1" applyBorder="1">
      <alignment vertical="center"/>
    </xf>
    <xf numFmtId="0" fontId="9" fillId="5" borderId="13" xfId="5" applyFont="1" applyFill="1" applyBorder="1" applyAlignment="1">
      <alignment horizontal="center" vertical="center" shrinkToFit="1"/>
    </xf>
    <xf numFmtId="41" fontId="9" fillId="5" borderId="14" xfId="6" applyFont="1" applyFill="1" applyBorder="1" applyAlignment="1">
      <alignment horizontal="center" vertical="center" shrinkToFit="1"/>
    </xf>
    <xf numFmtId="41" fontId="9" fillId="5" borderId="15" xfId="6" applyFont="1" applyFill="1" applyBorder="1" applyAlignment="1">
      <alignment horizontal="center" vertical="center" shrinkToFit="1"/>
    </xf>
    <xf numFmtId="41" fontId="9" fillId="5" borderId="15" xfId="8" applyFont="1" applyFill="1" applyBorder="1" applyAlignment="1">
      <alignment horizontal="center" vertical="center" shrinkToFit="1"/>
    </xf>
    <xf numFmtId="41" fontId="9" fillId="5" borderId="16" xfId="8" applyFont="1" applyFill="1" applyBorder="1" applyAlignment="1">
      <alignment horizontal="center" vertical="center" shrinkToFit="1"/>
    </xf>
    <xf numFmtId="41" fontId="9" fillId="5" borderId="7" xfId="6" applyNumberFormat="1" applyFont="1" applyFill="1" applyBorder="1" applyAlignment="1">
      <alignment horizontal="center" vertical="center"/>
    </xf>
    <xf numFmtId="41" fontId="9" fillId="5" borderId="7" xfId="6" applyFont="1" applyFill="1" applyBorder="1" applyAlignment="1" applyProtection="1">
      <alignment horizontal="center" vertical="center"/>
      <protection locked="0"/>
    </xf>
    <xf numFmtId="41" fontId="9" fillId="5" borderId="8" xfId="6" applyNumberFormat="1" applyFont="1" applyFill="1" applyBorder="1" applyAlignment="1">
      <alignment horizontal="center" vertical="center"/>
    </xf>
    <xf numFmtId="41" fontId="9" fillId="5" borderId="28" xfId="6" applyFont="1" applyFill="1" applyBorder="1" applyAlignment="1" applyProtection="1">
      <alignment horizontal="center" vertical="center"/>
      <protection locked="0"/>
    </xf>
    <xf numFmtId="41" fontId="18" fillId="5" borderId="30" xfId="7" applyNumberFormat="1" applyFont="1" applyFill="1" applyBorder="1">
      <alignment vertical="center"/>
    </xf>
    <xf numFmtId="41" fontId="18" fillId="5" borderId="7" xfId="7" applyNumberFormat="1" applyFont="1" applyFill="1" applyBorder="1">
      <alignment vertical="center"/>
    </xf>
    <xf numFmtId="41" fontId="9" fillId="5" borderId="15" xfId="6" applyNumberFormat="1" applyFont="1" applyFill="1" applyBorder="1" applyAlignment="1">
      <alignment horizontal="center" vertical="center"/>
    </xf>
    <xf numFmtId="41" fontId="9" fillId="5" borderId="15" xfId="6" applyFont="1" applyFill="1" applyBorder="1" applyAlignment="1">
      <alignment horizontal="center" vertical="center"/>
    </xf>
    <xf numFmtId="41" fontId="9" fillId="5" borderId="16" xfId="6" applyNumberFormat="1" applyFont="1" applyFill="1" applyBorder="1" applyAlignment="1">
      <alignment horizontal="center" vertical="center"/>
    </xf>
    <xf numFmtId="0" fontId="9" fillId="5" borderId="5" xfId="5" applyFont="1" applyFill="1" applyBorder="1" applyAlignment="1">
      <alignment horizontal="center" vertical="center"/>
    </xf>
    <xf numFmtId="41" fontId="17" fillId="5" borderId="7" xfId="6" applyFont="1" applyFill="1" applyBorder="1" applyAlignment="1">
      <alignment horizontal="center" vertical="center"/>
    </xf>
    <xf numFmtId="41" fontId="17" fillId="5" borderId="28" xfId="6" applyFont="1" applyFill="1" applyBorder="1" applyAlignment="1">
      <alignment horizontal="center" vertical="center"/>
    </xf>
    <xf numFmtId="41" fontId="18" fillId="5" borderId="29" xfId="7" applyNumberFormat="1" applyFont="1" applyFill="1" applyBorder="1">
      <alignment vertical="center"/>
    </xf>
    <xf numFmtId="0" fontId="9" fillId="5" borderId="13" xfId="5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9" fillId="2" borderId="17" xfId="1" applyFont="1" applyFill="1" applyBorder="1" applyAlignment="1">
      <alignment horizontal="left" vertical="center" wrapText="1"/>
    </xf>
    <xf numFmtId="0" fontId="9" fillId="2" borderId="19" xfId="1" applyFont="1" applyFill="1" applyBorder="1" applyAlignment="1">
      <alignment horizontal="left" vertical="center" wrapText="1"/>
    </xf>
    <xf numFmtId="0" fontId="9" fillId="2" borderId="2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6" fillId="0" borderId="25" xfId="5" applyFont="1" applyBorder="1" applyAlignment="1">
      <alignment horizontal="right" vertical="center"/>
    </xf>
    <xf numFmtId="0" fontId="9" fillId="2" borderId="26" xfId="5" applyFont="1" applyFill="1" applyBorder="1" applyAlignment="1">
      <alignment horizontal="left" vertical="center" wrapText="1"/>
    </xf>
    <xf numFmtId="0" fontId="9" fillId="2" borderId="27" xfId="5" applyFont="1" applyFill="1" applyBorder="1" applyAlignment="1">
      <alignment horizontal="left" vertical="center" wrapText="1"/>
    </xf>
    <xf numFmtId="0" fontId="9" fillId="2" borderId="18" xfId="5" applyFont="1" applyFill="1" applyBorder="1" applyAlignment="1">
      <alignment horizontal="center" vertical="center" wrapText="1"/>
    </xf>
    <xf numFmtId="0" fontId="9" fillId="2" borderId="18" xfId="5" applyFont="1" applyFill="1" applyBorder="1" applyAlignment="1">
      <alignment horizontal="center" vertical="center"/>
    </xf>
    <xf numFmtId="0" fontId="9" fillId="2" borderId="31" xfId="5" applyFont="1" applyFill="1" applyBorder="1" applyAlignment="1">
      <alignment horizontal="left" vertical="center" wrapText="1"/>
    </xf>
    <xf numFmtId="41" fontId="9" fillId="2" borderId="18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</cellXfs>
  <cellStyles count="10">
    <cellStyle name="쉼표 [0] 11" xfId="4"/>
    <cellStyle name="쉼표 [0] 2" xfId="3"/>
    <cellStyle name="쉼표 [0] 2 4" xfId="6"/>
    <cellStyle name="쉼표 [0] 24 8" xfId="9"/>
    <cellStyle name="쉼표 [0] 28 10" xfId="2"/>
    <cellStyle name="쉼표 [0] 3 2" xfId="8"/>
    <cellStyle name="표준" xfId="0" builtinId="0"/>
    <cellStyle name="표준_세무회계과" xfId="7"/>
    <cellStyle name="표준_제15장 재정" xfId="1"/>
    <cellStyle name="표준_제15장 재정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8"/>
  <sheetViews>
    <sheetView tabSelected="1" workbookViewId="0">
      <selection activeCell="F18" sqref="F18"/>
    </sheetView>
  </sheetViews>
  <sheetFormatPr defaultRowHeight="37.5" customHeight="1"/>
  <cols>
    <col min="1" max="1" width="8.75" style="28" customWidth="1"/>
    <col min="2" max="2" width="13" style="28" customWidth="1"/>
    <col min="3" max="3" width="13.25" style="28" customWidth="1"/>
    <col min="4" max="4" width="14.125" style="28" customWidth="1"/>
    <col min="5" max="5" width="13" style="28" customWidth="1"/>
    <col min="6" max="6" width="12.25" style="28" customWidth="1"/>
    <col min="7" max="8" width="11.125" style="28" customWidth="1"/>
    <col min="9" max="9" width="17.375" style="28" customWidth="1"/>
    <col min="10" max="10" width="16.875" style="28" customWidth="1"/>
    <col min="11" max="11" width="12.375" style="28" customWidth="1"/>
    <col min="12" max="12" width="12.75" style="28" customWidth="1"/>
    <col min="13" max="13" width="11.875" style="27" customWidth="1"/>
    <col min="14" max="14" width="13.125" style="27" customWidth="1"/>
    <col min="15" max="15" width="12.5" style="27" customWidth="1"/>
    <col min="16" max="16" width="14.25" style="27" customWidth="1"/>
    <col min="17" max="17" width="9.5" style="27" customWidth="1"/>
    <col min="18" max="18" width="8.875" style="27" customWidth="1"/>
    <col min="19" max="19" width="13.625" style="27" customWidth="1"/>
    <col min="20" max="20" width="14.375" style="27" customWidth="1"/>
    <col min="21" max="21" width="11.25" style="27" customWidth="1"/>
    <col min="22" max="22" width="11.375" style="27" customWidth="1"/>
    <col min="23" max="23" width="10.875" style="27" customWidth="1"/>
    <col min="24" max="24" width="13.25" style="27" customWidth="1"/>
    <col min="25" max="25" width="9" style="27" customWidth="1"/>
    <col min="26" max="27" width="13.125" style="28" bestFit="1" customWidth="1"/>
    <col min="28" max="16384" width="9" style="28"/>
  </cols>
  <sheetData>
    <row r="1" spans="1:27" s="25" customFormat="1" ht="37.5" customHeight="1"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7" ht="37.5" customHeight="1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7" ht="24" customHeight="1">
      <c r="A3" s="117" t="s">
        <v>12</v>
      </c>
      <c r="B3" s="117"/>
      <c r="C3" s="117"/>
      <c r="D3" s="117"/>
      <c r="E3" s="29"/>
      <c r="F3" s="29"/>
      <c r="G3" s="29"/>
      <c r="H3" s="29"/>
      <c r="I3" s="29"/>
      <c r="J3" s="29"/>
      <c r="K3" s="29"/>
      <c r="L3" s="30"/>
    </row>
    <row r="4" spans="1:27" s="25" customFormat="1" ht="24" customHeight="1">
      <c r="A4" s="31" t="s">
        <v>13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4" t="s">
        <v>14</v>
      </c>
      <c r="Y4" s="26"/>
    </row>
    <row r="5" spans="1:27" ht="29.25" customHeight="1">
      <c r="A5" s="118" t="s">
        <v>120</v>
      </c>
      <c r="B5" s="121" t="s">
        <v>15</v>
      </c>
      <c r="C5" s="124" t="s">
        <v>16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 t="s">
        <v>17</v>
      </c>
      <c r="U5" s="124" t="s">
        <v>18</v>
      </c>
      <c r="V5" s="124" t="s">
        <v>19</v>
      </c>
      <c r="W5" s="124" t="s">
        <v>20</v>
      </c>
      <c r="X5" s="124" t="s">
        <v>21</v>
      </c>
    </row>
    <row r="6" spans="1:27" ht="29.25" customHeight="1">
      <c r="A6" s="119"/>
      <c r="B6" s="122"/>
      <c r="C6" s="124" t="s">
        <v>22</v>
      </c>
      <c r="D6" s="124" t="s">
        <v>23</v>
      </c>
      <c r="E6" s="124"/>
      <c r="F6" s="124"/>
      <c r="G6" s="124"/>
      <c r="H6" s="124"/>
      <c r="I6" s="124"/>
      <c r="J6" s="124"/>
      <c r="K6" s="124"/>
      <c r="L6" s="124" t="s">
        <v>24</v>
      </c>
      <c r="M6" s="124"/>
      <c r="N6" s="124"/>
      <c r="O6" s="124"/>
      <c r="P6" s="124"/>
      <c r="Q6" s="124"/>
      <c r="R6" s="124" t="s">
        <v>25</v>
      </c>
      <c r="S6" s="124" t="s">
        <v>26</v>
      </c>
      <c r="T6" s="124"/>
      <c r="U6" s="124"/>
      <c r="V6" s="124"/>
      <c r="W6" s="124"/>
      <c r="X6" s="124"/>
    </row>
    <row r="7" spans="1:27" ht="29.25" customHeight="1">
      <c r="A7" s="120"/>
      <c r="B7" s="123"/>
      <c r="C7" s="124"/>
      <c r="D7" s="35" t="s">
        <v>27</v>
      </c>
      <c r="E7" s="35" t="s">
        <v>28</v>
      </c>
      <c r="F7" s="35" t="s">
        <v>29</v>
      </c>
      <c r="G7" s="35" t="s">
        <v>30</v>
      </c>
      <c r="H7" s="35" t="s">
        <v>31</v>
      </c>
      <c r="I7" s="35" t="s">
        <v>32</v>
      </c>
      <c r="J7" s="35" t="s">
        <v>33</v>
      </c>
      <c r="K7" s="35" t="s">
        <v>34</v>
      </c>
      <c r="L7" s="35" t="s">
        <v>35</v>
      </c>
      <c r="M7" s="35" t="s">
        <v>36</v>
      </c>
      <c r="N7" s="35" t="s">
        <v>37</v>
      </c>
      <c r="O7" s="35" t="s">
        <v>38</v>
      </c>
      <c r="P7" s="35" t="s">
        <v>39</v>
      </c>
      <c r="Q7" s="35" t="s">
        <v>40</v>
      </c>
      <c r="R7" s="124"/>
      <c r="S7" s="124"/>
      <c r="T7" s="124"/>
      <c r="U7" s="124"/>
      <c r="V7" s="124"/>
      <c r="W7" s="124"/>
      <c r="X7" s="124"/>
    </row>
    <row r="8" spans="1:27" s="43" customFormat="1" ht="33" customHeight="1">
      <c r="A8" s="6">
        <v>2017</v>
      </c>
      <c r="B8" s="36">
        <v>415552</v>
      </c>
      <c r="C8" s="37">
        <v>422492</v>
      </c>
      <c r="D8" s="38">
        <v>314228</v>
      </c>
      <c r="E8" s="39">
        <v>246507</v>
      </c>
      <c r="F8" s="39">
        <v>82733</v>
      </c>
      <c r="G8" s="39">
        <v>3391</v>
      </c>
      <c r="H8" s="39">
        <v>4358</v>
      </c>
      <c r="I8" s="39">
        <v>-14793</v>
      </c>
      <c r="J8" s="39">
        <v>-7968</v>
      </c>
      <c r="K8" s="39">
        <v>0</v>
      </c>
      <c r="L8" s="39">
        <v>91575</v>
      </c>
      <c r="M8" s="39">
        <v>91001</v>
      </c>
      <c r="N8" s="39">
        <v>197</v>
      </c>
      <c r="O8" s="39">
        <v>78</v>
      </c>
      <c r="P8" s="39">
        <v>299</v>
      </c>
      <c r="Q8" s="39">
        <v>0</v>
      </c>
      <c r="R8" s="39">
        <v>328</v>
      </c>
      <c r="S8" s="39">
        <v>16361</v>
      </c>
      <c r="T8" s="39">
        <v>-8729</v>
      </c>
      <c r="U8" s="39">
        <v>0</v>
      </c>
      <c r="V8" s="39">
        <v>-1181</v>
      </c>
      <c r="W8" s="39">
        <v>959</v>
      </c>
      <c r="X8" s="40">
        <v>2011</v>
      </c>
      <c r="Y8" s="27"/>
      <c r="Z8" s="41"/>
      <c r="AA8" s="42"/>
    </row>
    <row r="9" spans="1:27" s="43" customFormat="1" ht="33" customHeight="1">
      <c r="A9" s="11">
        <v>2018</v>
      </c>
      <c r="B9" s="44">
        <v>423223</v>
      </c>
      <c r="C9" s="45">
        <v>430344</v>
      </c>
      <c r="D9" s="45">
        <v>331686</v>
      </c>
      <c r="E9" s="45">
        <v>268997</v>
      </c>
      <c r="F9" s="45">
        <v>73692</v>
      </c>
      <c r="G9" s="45">
        <v>7136</v>
      </c>
      <c r="H9" s="45">
        <v>5809</v>
      </c>
      <c r="I9" s="45">
        <v>-16500</v>
      </c>
      <c r="J9" s="45">
        <v>-7448</v>
      </c>
      <c r="K9" s="45">
        <v>0</v>
      </c>
      <c r="L9" s="45">
        <v>80024</v>
      </c>
      <c r="M9" s="45">
        <v>79562</v>
      </c>
      <c r="N9" s="45">
        <v>124</v>
      </c>
      <c r="O9" s="45">
        <v>86</v>
      </c>
      <c r="P9" s="45">
        <v>252</v>
      </c>
      <c r="Q9" s="45">
        <v>0</v>
      </c>
      <c r="R9" s="45">
        <v>203</v>
      </c>
      <c r="S9" s="45">
        <v>18431</v>
      </c>
      <c r="T9" s="45">
        <v>-8854</v>
      </c>
      <c r="U9" s="45">
        <v>0</v>
      </c>
      <c r="V9" s="45">
        <v>-1210</v>
      </c>
      <c r="W9" s="45">
        <v>1055</v>
      </c>
      <c r="X9" s="46">
        <v>1888</v>
      </c>
      <c r="Y9" s="27"/>
      <c r="Z9" s="41"/>
      <c r="AA9" s="42"/>
    </row>
    <row r="10" spans="1:27" s="43" customFormat="1" ht="33" customHeight="1">
      <c r="A10" s="6">
        <v>2019</v>
      </c>
      <c r="B10" s="47">
        <v>374544</v>
      </c>
      <c r="C10" s="39">
        <v>379879</v>
      </c>
      <c r="D10" s="39">
        <v>310045</v>
      </c>
      <c r="E10" s="39">
        <v>296031</v>
      </c>
      <c r="F10" s="39">
        <v>67099</v>
      </c>
      <c r="G10" s="39">
        <v>5778</v>
      </c>
      <c r="H10" s="39">
        <v>4146</v>
      </c>
      <c r="I10" s="39">
        <v>-52201</v>
      </c>
      <c r="J10" s="39">
        <v>-10808</v>
      </c>
      <c r="K10" s="39">
        <v>0</v>
      </c>
      <c r="L10" s="39">
        <v>46543</v>
      </c>
      <c r="M10" s="39">
        <v>46064</v>
      </c>
      <c r="N10" s="39">
        <v>132</v>
      </c>
      <c r="O10" s="39">
        <v>89</v>
      </c>
      <c r="P10" s="39">
        <v>258</v>
      </c>
      <c r="Q10" s="39">
        <v>0</v>
      </c>
      <c r="R10" s="39">
        <v>21</v>
      </c>
      <c r="S10" s="39">
        <v>23270</v>
      </c>
      <c r="T10" s="39">
        <v>-9170</v>
      </c>
      <c r="U10" s="39">
        <v>0</v>
      </c>
      <c r="V10" s="39">
        <v>-1233</v>
      </c>
      <c r="W10" s="39">
        <v>1762</v>
      </c>
      <c r="X10" s="40">
        <v>3306</v>
      </c>
      <c r="Y10" s="41"/>
      <c r="Z10" s="41"/>
      <c r="AA10" s="42"/>
    </row>
    <row r="11" spans="1:27" s="43" customFormat="1" ht="33" customHeight="1">
      <c r="A11" s="11">
        <v>2020</v>
      </c>
      <c r="B11" s="44">
        <v>400343</v>
      </c>
      <c r="C11" s="45">
        <v>405730</v>
      </c>
      <c r="D11" s="45">
        <v>347702</v>
      </c>
      <c r="E11" s="45">
        <v>312482</v>
      </c>
      <c r="F11" s="45">
        <v>79591</v>
      </c>
      <c r="G11" s="45">
        <v>7142</v>
      </c>
      <c r="H11" s="45">
        <v>4192</v>
      </c>
      <c r="I11" s="45">
        <v>-46682</v>
      </c>
      <c r="J11" s="45">
        <v>-9023</v>
      </c>
      <c r="K11" s="45">
        <v>0</v>
      </c>
      <c r="L11" s="45">
        <v>36495</v>
      </c>
      <c r="M11" s="45">
        <v>35928</v>
      </c>
      <c r="N11" s="45">
        <v>72</v>
      </c>
      <c r="O11" s="45">
        <v>112</v>
      </c>
      <c r="P11" s="45">
        <v>383</v>
      </c>
      <c r="Q11" s="45">
        <v>0</v>
      </c>
      <c r="R11" s="45">
        <v>-23</v>
      </c>
      <c r="S11" s="45">
        <v>21556</v>
      </c>
      <c r="T11" s="45">
        <v>-9729</v>
      </c>
      <c r="U11" s="45">
        <v>0</v>
      </c>
      <c r="V11" s="45">
        <v>-1328</v>
      </c>
      <c r="W11" s="45">
        <v>2403</v>
      </c>
      <c r="X11" s="46">
        <v>3267</v>
      </c>
      <c r="Y11" s="41"/>
      <c r="Z11" s="41"/>
      <c r="AA11" s="42"/>
    </row>
    <row r="12" spans="1:27" s="43" customFormat="1" ht="33" customHeight="1">
      <c r="A12" s="11">
        <v>2021</v>
      </c>
      <c r="B12" s="44">
        <v>367787</v>
      </c>
      <c r="C12" s="45">
        <v>368138</v>
      </c>
      <c r="D12" s="45">
        <v>323799</v>
      </c>
      <c r="E12" s="45">
        <v>272830</v>
      </c>
      <c r="F12" s="45">
        <v>96451</v>
      </c>
      <c r="G12" s="45">
        <v>1167</v>
      </c>
      <c r="H12" s="45">
        <v>9340</v>
      </c>
      <c r="I12" s="45">
        <v>-47381</v>
      </c>
      <c r="J12" s="45">
        <v>-8608</v>
      </c>
      <c r="K12" s="45">
        <v>0</v>
      </c>
      <c r="L12" s="45">
        <v>23806</v>
      </c>
      <c r="M12" s="45">
        <v>23327</v>
      </c>
      <c r="N12" s="45">
        <v>-109</v>
      </c>
      <c r="O12" s="45">
        <v>67</v>
      </c>
      <c r="P12" s="45">
        <v>521</v>
      </c>
      <c r="Q12" s="45">
        <v>0</v>
      </c>
      <c r="R12" s="45">
        <v>-44</v>
      </c>
      <c r="S12" s="45">
        <v>20577</v>
      </c>
      <c r="T12" s="45">
        <v>-9518</v>
      </c>
      <c r="U12" s="45">
        <v>0</v>
      </c>
      <c r="V12" s="45">
        <v>-1389</v>
      </c>
      <c r="W12" s="45">
        <v>3740</v>
      </c>
      <c r="X12" s="46">
        <v>6816</v>
      </c>
      <c r="Y12" s="41"/>
      <c r="Z12" s="41"/>
      <c r="AA12" s="42"/>
    </row>
    <row r="13" spans="1:27" ht="33" customHeight="1">
      <c r="A13" s="15">
        <v>2022</v>
      </c>
      <c r="B13" s="48">
        <f>C13+T13+U13+V13+W13+X13</f>
        <v>459573</v>
      </c>
      <c r="C13" s="49">
        <f>D13+L13+R13+S13</f>
        <v>454833</v>
      </c>
      <c r="D13" s="49">
        <f>SUM(E13:K13)</f>
        <v>364094</v>
      </c>
      <c r="E13" s="49">
        <v>301088</v>
      </c>
      <c r="F13" s="49">
        <v>105450</v>
      </c>
      <c r="G13" s="49">
        <v>6140</v>
      </c>
      <c r="H13" s="49">
        <v>7738</v>
      </c>
      <c r="I13" s="49">
        <v>-48667</v>
      </c>
      <c r="J13" s="49">
        <v>-7655</v>
      </c>
      <c r="K13" s="49">
        <v>0</v>
      </c>
      <c r="L13" s="49">
        <f>SUM(M13:Q13)</f>
        <v>69121</v>
      </c>
      <c r="M13" s="49">
        <v>68772</v>
      </c>
      <c r="N13" s="49">
        <v>2</v>
      </c>
      <c r="O13" s="49">
        <v>71</v>
      </c>
      <c r="P13" s="49">
        <v>276</v>
      </c>
      <c r="Q13" s="49">
        <v>0</v>
      </c>
      <c r="R13" s="49">
        <v>18</v>
      </c>
      <c r="S13" s="49">
        <v>21600</v>
      </c>
      <c r="T13" s="49">
        <v>-6949</v>
      </c>
      <c r="U13" s="49">
        <v>0</v>
      </c>
      <c r="V13" s="49">
        <v>-944</v>
      </c>
      <c r="W13" s="49">
        <v>4050</v>
      </c>
      <c r="X13" s="50">
        <v>8583</v>
      </c>
      <c r="Z13" s="41"/>
      <c r="AA13" s="42"/>
    </row>
    <row r="14" spans="1:27" s="25" customFormat="1" ht="33" customHeight="1">
      <c r="A14" s="115" t="s">
        <v>41</v>
      </c>
      <c r="B14" s="115"/>
      <c r="C14" s="115"/>
      <c r="D14" s="115"/>
      <c r="E14" s="115"/>
      <c r="F14" s="115"/>
      <c r="G14" s="32"/>
      <c r="H14" s="32"/>
      <c r="I14" s="32"/>
      <c r="J14" s="32"/>
      <c r="K14" s="32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51" t="s">
        <v>7</v>
      </c>
      <c r="Y14" s="26"/>
    </row>
    <row r="15" spans="1:27" s="52" customFormat="1" ht="33" customHeight="1">
      <c r="A15" s="31" t="s">
        <v>42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7" ht="37.5" customHeight="1">
      <c r="D16" s="38"/>
    </row>
    <row r="17" spans="4:4" ht="37.5" customHeight="1">
      <c r="D17" s="38"/>
    </row>
    <row r="18" spans="4:4" ht="37.5" customHeight="1">
      <c r="D18" s="38"/>
    </row>
  </sheetData>
  <mergeCells count="16">
    <mergeCell ref="A14:F14"/>
    <mergeCell ref="A2:X2"/>
    <mergeCell ref="A3:D3"/>
    <mergeCell ref="A5:A7"/>
    <mergeCell ref="B5:B7"/>
    <mergeCell ref="C5:S5"/>
    <mergeCell ref="T5:T7"/>
    <mergeCell ref="U5:U7"/>
    <mergeCell ref="V5:V7"/>
    <mergeCell ref="W5:W7"/>
    <mergeCell ref="X5:X7"/>
    <mergeCell ref="C6:C7"/>
    <mergeCell ref="D6:K6"/>
    <mergeCell ref="L6:Q6"/>
    <mergeCell ref="R6:R7"/>
    <mergeCell ref="S6:S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0"/>
  <sheetViews>
    <sheetView workbookViewId="0">
      <selection activeCell="J18" sqref="J18"/>
    </sheetView>
  </sheetViews>
  <sheetFormatPr defaultRowHeight="23.25" customHeight="1"/>
  <cols>
    <col min="1" max="1" width="9" style="54" customWidth="1"/>
    <col min="2" max="2" width="13.25" style="54" customWidth="1"/>
    <col min="3" max="3" width="13.625" style="54" customWidth="1"/>
    <col min="4" max="4" width="12.625" style="54" customWidth="1"/>
    <col min="5" max="5" width="11.375" style="54" customWidth="1"/>
    <col min="6" max="6" width="13.75" style="54" customWidth="1"/>
    <col min="7" max="7" width="14.125" style="54" customWidth="1"/>
    <col min="8" max="8" width="15.5" style="54" customWidth="1"/>
    <col min="9" max="9" width="13.125" style="54" bestFit="1" customWidth="1"/>
    <col min="10" max="11" width="13" style="54" bestFit="1" customWidth="1"/>
    <col min="12" max="16384" width="9" style="54"/>
  </cols>
  <sheetData>
    <row r="1" spans="1:11" ht="23.25" customHeight="1">
      <c r="F1" s="55"/>
    </row>
    <row r="2" spans="1:11" ht="26.25" customHeight="1">
      <c r="A2" s="126" t="s">
        <v>43</v>
      </c>
      <c r="B2" s="126"/>
      <c r="C2" s="126"/>
      <c r="D2" s="126"/>
      <c r="E2" s="56"/>
      <c r="F2" s="56"/>
      <c r="G2" s="56"/>
      <c r="H2" s="56"/>
    </row>
    <row r="3" spans="1:11" ht="26.25" customHeight="1">
      <c r="A3" s="57" t="s">
        <v>44</v>
      </c>
      <c r="G3" s="127" t="s">
        <v>45</v>
      </c>
      <c r="H3" s="127"/>
    </row>
    <row r="4" spans="1:11" s="58" customFormat="1" ht="36.75" customHeight="1">
      <c r="A4" s="128" t="s">
        <v>121</v>
      </c>
      <c r="B4" s="130" t="s">
        <v>46</v>
      </c>
      <c r="C4" s="130"/>
      <c r="D4" s="130"/>
      <c r="E4" s="130" t="s">
        <v>47</v>
      </c>
      <c r="F4" s="130" t="s">
        <v>48</v>
      </c>
      <c r="G4" s="130" t="s">
        <v>49</v>
      </c>
      <c r="H4" s="130" t="s">
        <v>50</v>
      </c>
    </row>
    <row r="5" spans="1:11" s="58" customFormat="1" ht="36.75" customHeight="1">
      <c r="A5" s="129"/>
      <c r="B5" s="59" t="s">
        <v>22</v>
      </c>
      <c r="C5" s="59" t="s">
        <v>51</v>
      </c>
      <c r="D5" s="59" t="s">
        <v>52</v>
      </c>
      <c r="E5" s="130"/>
      <c r="F5" s="130"/>
      <c r="G5" s="130"/>
      <c r="H5" s="130"/>
      <c r="J5" s="60"/>
    </row>
    <row r="6" spans="1:11" s="68" customFormat="1" ht="23.25" customHeight="1">
      <c r="A6" s="61">
        <v>2017</v>
      </c>
      <c r="B6" s="62">
        <v>27246572.589999996</v>
      </c>
      <c r="C6" s="63">
        <v>27246572.589999996</v>
      </c>
      <c r="D6" s="63">
        <v>0</v>
      </c>
      <c r="E6" s="63">
        <v>42070</v>
      </c>
      <c r="F6" s="64">
        <v>647648.5143807939</v>
      </c>
      <c r="G6" s="63">
        <v>22046</v>
      </c>
      <c r="H6" s="65">
        <v>1235896.4437993288</v>
      </c>
      <c r="I6" s="66"/>
      <c r="J6" s="66"/>
      <c r="K6" s="67"/>
    </row>
    <row r="7" spans="1:11" s="68" customFormat="1" ht="23.25" customHeight="1">
      <c r="A7" s="61">
        <v>2018</v>
      </c>
      <c r="B7" s="62">
        <v>29048008</v>
      </c>
      <c r="C7" s="63">
        <v>29048008</v>
      </c>
      <c r="D7" s="63">
        <v>0</v>
      </c>
      <c r="E7" s="63">
        <v>41263</v>
      </c>
      <c r="F7" s="64">
        <v>703972.27540411509</v>
      </c>
      <c r="G7" s="63">
        <v>21883</v>
      </c>
      <c r="H7" s="65">
        <v>1327423.4794132432</v>
      </c>
      <c r="I7" s="66"/>
      <c r="J7" s="66"/>
      <c r="K7" s="67"/>
    </row>
    <row r="8" spans="1:11" s="68" customFormat="1" ht="23.25" customHeight="1">
      <c r="A8" s="61">
        <v>2019</v>
      </c>
      <c r="B8" s="62">
        <v>31922482</v>
      </c>
      <c r="C8" s="63">
        <v>31922482</v>
      </c>
      <c r="D8" s="63">
        <v>0</v>
      </c>
      <c r="E8" s="63">
        <v>40274</v>
      </c>
      <c r="F8" s="63">
        <v>792632.517256791</v>
      </c>
      <c r="G8" s="63">
        <v>21736</v>
      </c>
      <c r="H8" s="69">
        <v>1468645.6569746044</v>
      </c>
      <c r="I8" s="66"/>
      <c r="J8" s="66"/>
      <c r="K8" s="67"/>
    </row>
    <row r="9" spans="1:11" s="68" customFormat="1" ht="23.25" customHeight="1">
      <c r="A9" s="61">
        <v>2020</v>
      </c>
      <c r="B9" s="62">
        <v>88397541</v>
      </c>
      <c r="C9" s="63">
        <v>88397541</v>
      </c>
      <c r="D9" s="63">
        <v>0</v>
      </c>
      <c r="E9" s="63">
        <v>38938</v>
      </c>
      <c r="F9" s="63">
        <v>2270212.6714263698</v>
      </c>
      <c r="G9" s="63">
        <v>21827</v>
      </c>
      <c r="H9" s="69">
        <v>4049917.1209969306</v>
      </c>
      <c r="I9" s="66"/>
      <c r="J9" s="66"/>
      <c r="K9" s="67"/>
    </row>
    <row r="10" spans="1:11" s="68" customFormat="1" ht="23.25" customHeight="1">
      <c r="A10" s="61">
        <v>2021</v>
      </c>
      <c r="B10" s="62">
        <v>81809316</v>
      </c>
      <c r="C10" s="63">
        <v>81809316</v>
      </c>
      <c r="D10" s="63"/>
      <c r="E10" s="63">
        <v>38217</v>
      </c>
      <c r="F10" s="63">
        <v>2140652</v>
      </c>
      <c r="G10" s="63">
        <v>21843</v>
      </c>
      <c r="H10" s="69">
        <v>3745333</v>
      </c>
      <c r="I10" s="66"/>
      <c r="J10" s="66"/>
      <c r="K10" s="67"/>
    </row>
    <row r="11" spans="1:11" ht="23.25" customHeight="1">
      <c r="A11" s="70">
        <v>2022</v>
      </c>
      <c r="B11" s="71">
        <f>SUM(B12:B26)</f>
        <v>88821688</v>
      </c>
      <c r="C11" s="72">
        <f>SUM(C12:C26)</f>
        <v>88821688</v>
      </c>
      <c r="D11" s="72">
        <f>SUM(D12:D26)</f>
        <v>0</v>
      </c>
      <c r="E11" s="72">
        <f>SUM(E12:E26)</f>
        <v>37858</v>
      </c>
      <c r="F11" s="72">
        <f>C11/E11*1000</f>
        <v>2346180.1468645995</v>
      </c>
      <c r="G11" s="72">
        <f>SUM(G12:G26)</f>
        <v>21816</v>
      </c>
      <c r="H11" s="73">
        <f>C11/G11*1000</f>
        <v>4071401.1734506786</v>
      </c>
      <c r="I11" s="66"/>
      <c r="J11" s="66"/>
      <c r="K11" s="67"/>
    </row>
    <row r="12" spans="1:11" ht="23.25" customHeight="1">
      <c r="A12" s="110" t="s">
        <v>53</v>
      </c>
      <c r="B12" s="91">
        <f>C12+D12</f>
        <v>8542804</v>
      </c>
      <c r="C12" s="111">
        <v>8542804</v>
      </c>
      <c r="D12" s="111">
        <v>0</v>
      </c>
      <c r="E12" s="111">
        <v>4448</v>
      </c>
      <c r="F12" s="101">
        <f>C12/E12*1000</f>
        <v>1920594.4244604316</v>
      </c>
      <c r="G12" s="102">
        <v>2619</v>
      </c>
      <c r="H12" s="103">
        <f>C12/G12*1000</f>
        <v>3261857.1974035888</v>
      </c>
    </row>
    <row r="13" spans="1:11" ht="23.25" customHeight="1">
      <c r="A13" s="110" t="s">
        <v>54</v>
      </c>
      <c r="B13" s="91">
        <f t="shared" ref="B13:B26" si="0">C13+D13</f>
        <v>42414723</v>
      </c>
      <c r="C13" s="111">
        <v>42414723</v>
      </c>
      <c r="D13" s="111">
        <v>0</v>
      </c>
      <c r="E13" s="111">
        <v>5998</v>
      </c>
      <c r="F13" s="101">
        <f t="shared" ref="F13:F25" si="1">C13/E13*1000</f>
        <v>7071477.65921974</v>
      </c>
      <c r="G13" s="102">
        <v>3057</v>
      </c>
      <c r="H13" s="103">
        <f t="shared" ref="H13:H25" si="2">C13/G13*1000</f>
        <v>13874623.159960745</v>
      </c>
    </row>
    <row r="14" spans="1:11" ht="23.25" customHeight="1">
      <c r="A14" s="110" t="s">
        <v>55</v>
      </c>
      <c r="B14" s="91">
        <f t="shared" si="0"/>
        <v>1081888</v>
      </c>
      <c r="C14" s="111">
        <v>1081888</v>
      </c>
      <c r="D14" s="111">
        <v>0</v>
      </c>
      <c r="E14" s="112">
        <v>1737</v>
      </c>
      <c r="F14" s="101">
        <f t="shared" si="1"/>
        <v>622848.58952216466</v>
      </c>
      <c r="G14" s="102">
        <v>1070</v>
      </c>
      <c r="H14" s="103">
        <f t="shared" si="2"/>
        <v>1011110.2803738317</v>
      </c>
    </row>
    <row r="15" spans="1:11" ht="23.25" customHeight="1">
      <c r="A15" s="110" t="s">
        <v>56</v>
      </c>
      <c r="B15" s="91">
        <f t="shared" si="0"/>
        <v>1785670</v>
      </c>
      <c r="C15" s="111">
        <v>1785670</v>
      </c>
      <c r="D15" s="111">
        <v>0</v>
      </c>
      <c r="E15" s="113">
        <v>3157</v>
      </c>
      <c r="F15" s="101">
        <f t="shared" si="1"/>
        <v>565622.42635413376</v>
      </c>
      <c r="G15" s="102">
        <v>1794</v>
      </c>
      <c r="H15" s="103">
        <f t="shared" si="2"/>
        <v>995356.74470457085</v>
      </c>
    </row>
    <row r="16" spans="1:11" ht="23.25" customHeight="1">
      <c r="A16" s="110" t="s">
        <v>57</v>
      </c>
      <c r="B16" s="91">
        <f t="shared" si="0"/>
        <v>6700871</v>
      </c>
      <c r="C16" s="111">
        <v>6700871</v>
      </c>
      <c r="D16" s="111">
        <v>0</v>
      </c>
      <c r="E16" s="113">
        <v>2247</v>
      </c>
      <c r="F16" s="101">
        <f t="shared" si="1"/>
        <v>2982141.0769915441</v>
      </c>
      <c r="G16" s="102">
        <v>1287</v>
      </c>
      <c r="H16" s="103">
        <f t="shared" si="2"/>
        <v>5206581.9735819735</v>
      </c>
    </row>
    <row r="17" spans="1:8" ht="23.25" customHeight="1">
      <c r="A17" s="110" t="s">
        <v>58</v>
      </c>
      <c r="B17" s="91">
        <f t="shared" si="0"/>
        <v>2223102</v>
      </c>
      <c r="C17" s="111">
        <v>2223102</v>
      </c>
      <c r="D17" s="111">
        <v>0</v>
      </c>
      <c r="E17" s="113">
        <v>3478</v>
      </c>
      <c r="F17" s="101">
        <f t="shared" si="1"/>
        <v>639189.76423231745</v>
      </c>
      <c r="G17" s="102">
        <v>1924</v>
      </c>
      <c r="H17" s="103">
        <f t="shared" si="2"/>
        <v>1155458.4199584199</v>
      </c>
    </row>
    <row r="18" spans="1:8" ht="23.25" customHeight="1">
      <c r="A18" s="110" t="s">
        <v>59</v>
      </c>
      <c r="B18" s="91">
        <f t="shared" si="0"/>
        <v>177200</v>
      </c>
      <c r="C18" s="111">
        <v>177200</v>
      </c>
      <c r="D18" s="111">
        <v>0</v>
      </c>
      <c r="E18" s="111">
        <v>2656</v>
      </c>
      <c r="F18" s="101">
        <f t="shared" si="1"/>
        <v>66716.867469879522</v>
      </c>
      <c r="G18" s="102">
        <v>1567</v>
      </c>
      <c r="H18" s="103">
        <f t="shared" si="2"/>
        <v>113082.32291001914</v>
      </c>
    </row>
    <row r="19" spans="1:8" ht="23.25" customHeight="1">
      <c r="A19" s="110" t="s">
        <v>60</v>
      </c>
      <c r="B19" s="91">
        <f t="shared" si="0"/>
        <v>1203295</v>
      </c>
      <c r="C19" s="111">
        <v>1203295</v>
      </c>
      <c r="D19" s="111">
        <v>0</v>
      </c>
      <c r="E19" s="111">
        <v>3452</v>
      </c>
      <c r="F19" s="101">
        <f t="shared" si="1"/>
        <v>348579.08458864427</v>
      </c>
      <c r="G19" s="104">
        <v>2237</v>
      </c>
      <c r="H19" s="103">
        <f t="shared" si="2"/>
        <v>537905.67724631203</v>
      </c>
    </row>
    <row r="20" spans="1:8" ht="23.25" customHeight="1">
      <c r="A20" s="110" t="s">
        <v>61</v>
      </c>
      <c r="B20" s="91">
        <f t="shared" si="0"/>
        <v>646939</v>
      </c>
      <c r="C20" s="111">
        <v>646939</v>
      </c>
      <c r="D20" s="111">
        <v>0</v>
      </c>
      <c r="E20" s="111">
        <v>1660</v>
      </c>
      <c r="F20" s="101">
        <f t="shared" si="1"/>
        <v>389722.2891566265</v>
      </c>
      <c r="G20" s="105">
        <v>1001</v>
      </c>
      <c r="H20" s="103">
        <f t="shared" si="2"/>
        <v>646292.70729270729</v>
      </c>
    </row>
    <row r="21" spans="1:8" ht="23.25" customHeight="1">
      <c r="A21" s="110" t="s">
        <v>62</v>
      </c>
      <c r="B21" s="91">
        <f t="shared" si="0"/>
        <v>734425</v>
      </c>
      <c r="C21" s="111">
        <v>734425</v>
      </c>
      <c r="D21" s="111">
        <v>0</v>
      </c>
      <c r="E21" s="111">
        <v>1509</v>
      </c>
      <c r="F21" s="101">
        <f t="shared" si="1"/>
        <v>486696.48774022533</v>
      </c>
      <c r="G21" s="105">
        <v>811</v>
      </c>
      <c r="H21" s="103">
        <f t="shared" si="2"/>
        <v>905579.53144266328</v>
      </c>
    </row>
    <row r="22" spans="1:8" ht="23.25" customHeight="1">
      <c r="A22" s="110" t="s">
        <v>63</v>
      </c>
      <c r="B22" s="91">
        <f t="shared" si="0"/>
        <v>633218</v>
      </c>
      <c r="C22" s="111">
        <v>633218</v>
      </c>
      <c r="D22" s="111">
        <v>0</v>
      </c>
      <c r="E22" s="111">
        <v>1506</v>
      </c>
      <c r="F22" s="101">
        <f t="shared" si="1"/>
        <v>420463.47941567062</v>
      </c>
      <c r="G22" s="106">
        <v>947</v>
      </c>
      <c r="H22" s="103">
        <f t="shared" si="2"/>
        <v>668656.81098204851</v>
      </c>
    </row>
    <row r="23" spans="1:8" ht="23.25" customHeight="1">
      <c r="A23" s="110" t="s">
        <v>64</v>
      </c>
      <c r="B23" s="91">
        <f t="shared" si="0"/>
        <v>5281531</v>
      </c>
      <c r="C23" s="111">
        <v>5281531</v>
      </c>
      <c r="D23" s="111">
        <v>0</v>
      </c>
      <c r="E23" s="111">
        <v>3120</v>
      </c>
      <c r="F23" s="101">
        <f t="shared" si="1"/>
        <v>1692798.3974358975</v>
      </c>
      <c r="G23" s="102">
        <v>1819</v>
      </c>
      <c r="H23" s="103">
        <f t="shared" si="2"/>
        <v>2903535.4590434302</v>
      </c>
    </row>
    <row r="24" spans="1:8" ht="23.25" customHeight="1">
      <c r="A24" s="110" t="s">
        <v>65</v>
      </c>
      <c r="B24" s="91">
        <f t="shared" si="0"/>
        <v>893918</v>
      </c>
      <c r="C24" s="111">
        <v>893918</v>
      </c>
      <c r="D24" s="111">
        <v>0</v>
      </c>
      <c r="E24" s="111">
        <v>950</v>
      </c>
      <c r="F24" s="101">
        <f t="shared" si="1"/>
        <v>940966.31578947371</v>
      </c>
      <c r="G24" s="102">
        <v>596</v>
      </c>
      <c r="H24" s="103">
        <f t="shared" si="2"/>
        <v>1499862.4161073826</v>
      </c>
    </row>
    <row r="25" spans="1:8" ht="23.25" customHeight="1">
      <c r="A25" s="110" t="s">
        <v>66</v>
      </c>
      <c r="B25" s="91">
        <f t="shared" si="0"/>
        <v>1335924</v>
      </c>
      <c r="C25" s="111">
        <v>1335924</v>
      </c>
      <c r="D25" s="111">
        <v>0</v>
      </c>
      <c r="E25" s="111">
        <v>1940</v>
      </c>
      <c r="F25" s="101">
        <f t="shared" si="1"/>
        <v>688620.61855670111</v>
      </c>
      <c r="G25" s="102">
        <v>1087</v>
      </c>
      <c r="H25" s="103">
        <f t="shared" si="2"/>
        <v>1229000.9199632015</v>
      </c>
    </row>
    <row r="26" spans="1:8" ht="23.25" customHeight="1">
      <c r="A26" s="114" t="s">
        <v>67</v>
      </c>
      <c r="B26" s="97">
        <f t="shared" si="0"/>
        <v>15166180</v>
      </c>
      <c r="C26" s="108">
        <v>15166180</v>
      </c>
      <c r="D26" s="108">
        <v>0</v>
      </c>
      <c r="E26" s="108">
        <v>0</v>
      </c>
      <c r="F26" s="107">
        <v>0</v>
      </c>
      <c r="G26" s="108">
        <v>0</v>
      </c>
      <c r="H26" s="109">
        <v>0</v>
      </c>
    </row>
    <row r="27" spans="1:8" ht="23.25" customHeight="1">
      <c r="A27" s="125" t="s">
        <v>68</v>
      </c>
      <c r="B27" s="125"/>
      <c r="C27" s="125"/>
      <c r="D27" s="125"/>
      <c r="E27" s="125"/>
      <c r="F27" s="125"/>
      <c r="H27" s="74" t="s">
        <v>69</v>
      </c>
    </row>
    <row r="28" spans="1:8" ht="23.25" customHeight="1">
      <c r="A28" s="57" t="s">
        <v>70</v>
      </c>
    </row>
    <row r="30" spans="1:8" ht="23.25" customHeight="1">
      <c r="A30" s="54" t="s">
        <v>70</v>
      </c>
      <c r="B30" s="54" t="s">
        <v>70</v>
      </c>
      <c r="C30" s="54" t="s">
        <v>70</v>
      </c>
    </row>
  </sheetData>
  <mergeCells count="9">
    <mergeCell ref="A27:F27"/>
    <mergeCell ref="A2:D2"/>
    <mergeCell ref="G3:H3"/>
    <mergeCell ref="A4:A5"/>
    <mergeCell ref="B4:D4"/>
    <mergeCell ref="E4:E5"/>
    <mergeCell ref="F4:F5"/>
    <mergeCell ref="G4:G5"/>
    <mergeCell ref="H4:H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Y30"/>
  <sheetViews>
    <sheetView workbookViewId="0">
      <selection activeCell="I31" sqref="I31"/>
    </sheetView>
  </sheetViews>
  <sheetFormatPr defaultRowHeight="13.5"/>
  <cols>
    <col min="1" max="1" width="8.375" style="54" customWidth="1"/>
    <col min="2" max="2" width="12.625" style="54" customWidth="1"/>
    <col min="3" max="3" width="14" style="54" customWidth="1"/>
    <col min="4" max="4" width="12" style="54" customWidth="1"/>
    <col min="5" max="5" width="12.75" style="54" customWidth="1"/>
    <col min="6" max="6" width="12.5" style="54" customWidth="1"/>
    <col min="7" max="7" width="12" style="54" customWidth="1"/>
    <col min="8" max="8" width="9.5" style="54" customWidth="1"/>
    <col min="9" max="9" width="11.625" style="54" customWidth="1"/>
    <col min="10" max="10" width="11.125" style="54" customWidth="1"/>
    <col min="11" max="11" width="11.75" style="54" bestFit="1" customWidth="1"/>
    <col min="12" max="12" width="11.875" style="54" customWidth="1"/>
    <col min="13" max="13" width="14.125" style="54" customWidth="1"/>
    <col min="14" max="14" width="12" style="54" customWidth="1"/>
    <col min="15" max="16" width="12.5" style="54" customWidth="1"/>
    <col min="17" max="17" width="15" style="54" customWidth="1"/>
    <col min="18" max="18" width="11.625" style="54" customWidth="1"/>
    <col min="19" max="19" width="11" style="54" customWidth="1"/>
    <col min="20" max="20" width="10" style="54" customWidth="1"/>
    <col min="21" max="21" width="19.75" style="54" customWidth="1"/>
    <col min="22" max="22" width="15.75" style="54" customWidth="1"/>
    <col min="23" max="25" width="13" style="54" bestFit="1" customWidth="1"/>
    <col min="26" max="16384" width="9" style="54"/>
  </cols>
  <sheetData>
    <row r="2" spans="1:25" ht="18.75" customHeight="1">
      <c r="A2" s="126" t="s">
        <v>71</v>
      </c>
      <c r="B2" s="126"/>
      <c r="C2" s="126"/>
      <c r="D2" s="126"/>
      <c r="E2" s="126"/>
      <c r="F2" s="56"/>
      <c r="G2" s="56"/>
      <c r="H2" s="75"/>
    </row>
    <row r="3" spans="1:25" ht="18.75" customHeight="1">
      <c r="A3" s="57" t="s">
        <v>72</v>
      </c>
      <c r="H3" s="58" t="s">
        <v>73</v>
      </c>
      <c r="P3" s="58"/>
      <c r="R3" s="76"/>
      <c r="V3" s="74" t="s">
        <v>74</v>
      </c>
    </row>
    <row r="4" spans="1:25" s="58" customFormat="1" ht="24" customHeight="1">
      <c r="A4" s="128" t="s">
        <v>75</v>
      </c>
      <c r="B4" s="131" t="s">
        <v>76</v>
      </c>
      <c r="C4" s="131"/>
      <c r="D4" s="131"/>
      <c r="E4" s="130" t="s">
        <v>77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 t="s">
        <v>78</v>
      </c>
      <c r="Q4" s="130"/>
      <c r="R4" s="130"/>
      <c r="S4" s="130"/>
      <c r="T4" s="130"/>
      <c r="U4" s="131" t="s">
        <v>79</v>
      </c>
      <c r="V4" s="131"/>
    </row>
    <row r="5" spans="1:25" s="58" customFormat="1" ht="30.75" customHeight="1">
      <c r="A5" s="132"/>
      <c r="B5" s="130" t="s">
        <v>80</v>
      </c>
      <c r="C5" s="130" t="s">
        <v>81</v>
      </c>
      <c r="D5" s="130" t="s">
        <v>82</v>
      </c>
      <c r="E5" s="130" t="s">
        <v>81</v>
      </c>
      <c r="F5" s="130"/>
      <c r="G5" s="130"/>
      <c r="H5" s="130"/>
      <c r="I5" s="130" t="s">
        <v>83</v>
      </c>
      <c r="J5" s="130"/>
      <c r="K5" s="130"/>
      <c r="L5" s="130"/>
      <c r="M5" s="130"/>
      <c r="N5" s="130"/>
      <c r="O5" s="130"/>
      <c r="P5" s="130" t="s">
        <v>81</v>
      </c>
      <c r="Q5" s="130"/>
      <c r="R5" s="130"/>
      <c r="S5" s="133" t="s">
        <v>82</v>
      </c>
      <c r="T5" s="133"/>
      <c r="U5" s="133" t="s">
        <v>84</v>
      </c>
      <c r="V5" s="133" t="s">
        <v>85</v>
      </c>
    </row>
    <row r="6" spans="1:25" s="58" customFormat="1" ht="48" customHeight="1">
      <c r="A6" s="129"/>
      <c r="B6" s="130"/>
      <c r="C6" s="130"/>
      <c r="D6" s="130"/>
      <c r="E6" s="59" t="s">
        <v>86</v>
      </c>
      <c r="F6" s="59" t="s">
        <v>87</v>
      </c>
      <c r="G6" s="59" t="s">
        <v>88</v>
      </c>
      <c r="H6" s="59" t="s">
        <v>89</v>
      </c>
      <c r="I6" s="59" t="s">
        <v>90</v>
      </c>
      <c r="J6" s="59" t="s">
        <v>91</v>
      </c>
      <c r="K6" s="59" t="s">
        <v>92</v>
      </c>
      <c r="L6" s="59" t="s">
        <v>93</v>
      </c>
      <c r="M6" s="59" t="s">
        <v>94</v>
      </c>
      <c r="N6" s="59" t="s">
        <v>95</v>
      </c>
      <c r="O6" s="59" t="s">
        <v>96</v>
      </c>
      <c r="P6" s="59" t="s">
        <v>97</v>
      </c>
      <c r="Q6" s="77" t="s">
        <v>98</v>
      </c>
      <c r="R6" s="59" t="s">
        <v>99</v>
      </c>
      <c r="S6" s="78" t="s">
        <v>100</v>
      </c>
      <c r="T6" s="78" t="s">
        <v>101</v>
      </c>
      <c r="U6" s="133"/>
      <c r="V6" s="133"/>
    </row>
    <row r="7" spans="1:25" s="84" customFormat="1" ht="26.25" customHeight="1">
      <c r="A7" s="79">
        <v>2017</v>
      </c>
      <c r="B7" s="80">
        <v>27246572.589999996</v>
      </c>
      <c r="C7" s="81">
        <v>13026719.779999999</v>
      </c>
      <c r="D7" s="81">
        <v>14219852.809999999</v>
      </c>
      <c r="E7" s="81">
        <v>8813457.3100000024</v>
      </c>
      <c r="F7" s="81">
        <v>18815</v>
      </c>
      <c r="G7" s="81">
        <v>955618.14999999991</v>
      </c>
      <c r="H7" s="81">
        <v>0</v>
      </c>
      <c r="I7" s="81">
        <v>402539.8000000001</v>
      </c>
      <c r="J7" s="81">
        <v>1757827.58</v>
      </c>
      <c r="K7" s="81">
        <v>2352015.17</v>
      </c>
      <c r="L7" s="81">
        <v>3372198</v>
      </c>
      <c r="M7" s="81">
        <v>0</v>
      </c>
      <c r="N7" s="81">
        <v>2601260.2600000002</v>
      </c>
      <c r="O7" s="81">
        <v>2897430</v>
      </c>
      <c r="P7" s="81">
        <v>0</v>
      </c>
      <c r="Q7" s="81">
        <v>209753.78999999995</v>
      </c>
      <c r="R7" s="81">
        <v>2847375.53</v>
      </c>
      <c r="S7" s="81">
        <v>0</v>
      </c>
      <c r="T7" s="81">
        <v>0</v>
      </c>
      <c r="U7" s="81">
        <v>181700</v>
      </c>
      <c r="V7" s="82">
        <v>836582</v>
      </c>
      <c r="W7" s="83"/>
      <c r="X7" s="83"/>
    </row>
    <row r="8" spans="1:25" s="84" customFormat="1" ht="26.25" customHeight="1">
      <c r="A8" s="79">
        <v>2018</v>
      </c>
      <c r="B8" s="80">
        <v>29048008</v>
      </c>
      <c r="C8" s="81">
        <v>14829331</v>
      </c>
      <c r="D8" s="81">
        <v>14218677</v>
      </c>
      <c r="E8" s="81">
        <v>10100195</v>
      </c>
      <c r="F8" s="81">
        <v>24129</v>
      </c>
      <c r="G8" s="81">
        <v>1338798</v>
      </c>
      <c r="H8" s="81">
        <v>0</v>
      </c>
      <c r="I8" s="81">
        <v>440704</v>
      </c>
      <c r="J8" s="81">
        <v>1977840</v>
      </c>
      <c r="K8" s="81">
        <v>2468108</v>
      </c>
      <c r="L8" s="81">
        <v>3390021</v>
      </c>
      <c r="M8" s="81">
        <v>0</v>
      </c>
      <c r="N8" s="81">
        <v>2797845</v>
      </c>
      <c r="O8" s="81">
        <v>2364544</v>
      </c>
      <c r="P8" s="81">
        <v>0</v>
      </c>
      <c r="Q8" s="81">
        <v>245847</v>
      </c>
      <c r="R8" s="81">
        <v>2898501</v>
      </c>
      <c r="S8" s="81">
        <v>0</v>
      </c>
      <c r="T8" s="81">
        <v>0</v>
      </c>
      <c r="U8" s="81">
        <v>221861</v>
      </c>
      <c r="V8" s="82">
        <v>779615</v>
      </c>
      <c r="W8" s="83"/>
      <c r="X8" s="83"/>
    </row>
    <row r="9" spans="1:25" s="84" customFormat="1" ht="26.25" customHeight="1">
      <c r="A9" s="79">
        <v>2019</v>
      </c>
      <c r="B9" s="80">
        <v>29839216</v>
      </c>
      <c r="C9" s="81">
        <v>16160815</v>
      </c>
      <c r="D9" s="81">
        <v>13678401</v>
      </c>
      <c r="E9" s="81">
        <v>11191325</v>
      </c>
      <c r="F9" s="81">
        <v>20221</v>
      </c>
      <c r="G9" s="81">
        <v>1384276</v>
      </c>
      <c r="H9" s="81">
        <v>0</v>
      </c>
      <c r="I9" s="81">
        <v>429575</v>
      </c>
      <c r="J9" s="81">
        <v>2102704</v>
      </c>
      <c r="K9" s="81">
        <v>2534815</v>
      </c>
      <c r="L9" s="81">
        <v>2169716</v>
      </c>
      <c r="M9" s="81">
        <v>0</v>
      </c>
      <c r="N9" s="81">
        <v>3298810</v>
      </c>
      <c r="O9" s="81">
        <v>2585005</v>
      </c>
      <c r="P9" s="81">
        <v>0</v>
      </c>
      <c r="Q9" s="81">
        <v>258772</v>
      </c>
      <c r="R9" s="81">
        <v>3110631</v>
      </c>
      <c r="S9" s="81">
        <v>0</v>
      </c>
      <c r="T9" s="81">
        <v>0</v>
      </c>
      <c r="U9" s="81">
        <v>195590</v>
      </c>
      <c r="V9" s="82">
        <v>557776</v>
      </c>
      <c r="W9" s="83"/>
      <c r="X9" s="83"/>
    </row>
    <row r="10" spans="1:25" s="84" customFormat="1" ht="26.25" customHeight="1">
      <c r="A10" s="79">
        <v>2020</v>
      </c>
      <c r="B10" s="80">
        <v>86281232</v>
      </c>
      <c r="C10" s="81">
        <v>59482588</v>
      </c>
      <c r="D10" s="81">
        <v>26798644</v>
      </c>
      <c r="E10" s="81">
        <v>43916235</v>
      </c>
      <c r="F10" s="81">
        <v>20245</v>
      </c>
      <c r="G10" s="81">
        <v>11638006</v>
      </c>
      <c r="H10" s="81">
        <v>0</v>
      </c>
      <c r="I10" s="81">
        <v>446005</v>
      </c>
      <c r="J10" s="81">
        <v>2210557</v>
      </c>
      <c r="K10" s="81">
        <v>3693554</v>
      </c>
      <c r="L10" s="81">
        <v>3132005</v>
      </c>
      <c r="M10" s="81">
        <v>9516000</v>
      </c>
      <c r="N10" s="81">
        <v>4254774</v>
      </c>
      <c r="O10" s="81">
        <v>2924029</v>
      </c>
      <c r="P10" s="81">
        <v>0</v>
      </c>
      <c r="Q10" s="81">
        <v>263334</v>
      </c>
      <c r="R10" s="81">
        <v>3408656</v>
      </c>
      <c r="S10" s="81">
        <v>0</v>
      </c>
      <c r="T10" s="81">
        <v>0</v>
      </c>
      <c r="U10" s="81">
        <v>236112</v>
      </c>
      <c r="V10" s="82">
        <v>621720</v>
      </c>
      <c r="W10" s="83"/>
      <c r="X10" s="83"/>
    </row>
    <row r="11" spans="1:25" s="84" customFormat="1" ht="26.25" customHeight="1">
      <c r="A11" s="79">
        <v>2021</v>
      </c>
      <c r="B11" s="80">
        <v>81486027</v>
      </c>
      <c r="C11" s="81">
        <v>51509917</v>
      </c>
      <c r="D11" s="81">
        <v>29976110</v>
      </c>
      <c r="E11" s="81">
        <v>38588654</v>
      </c>
      <c r="F11" s="81">
        <v>81299</v>
      </c>
      <c r="G11" s="81">
        <v>8730896</v>
      </c>
      <c r="H11" s="81">
        <v>0</v>
      </c>
      <c r="I11" s="81">
        <v>504914</v>
      </c>
      <c r="J11" s="81">
        <v>2351313</v>
      </c>
      <c r="K11" s="81">
        <v>4863071</v>
      </c>
      <c r="L11" s="81">
        <v>3455527</v>
      </c>
      <c r="M11" s="81">
        <v>9921687</v>
      </c>
      <c r="N11" s="81">
        <v>5477436</v>
      </c>
      <c r="O11" s="81">
        <v>2764260</v>
      </c>
      <c r="P11" s="81">
        <v>0</v>
      </c>
      <c r="Q11" s="81">
        <v>328842</v>
      </c>
      <c r="R11" s="81">
        <v>3542682</v>
      </c>
      <c r="S11" s="81">
        <v>0</v>
      </c>
      <c r="T11" s="81">
        <v>0</v>
      </c>
      <c r="U11" s="81">
        <v>237544</v>
      </c>
      <c r="V11" s="82">
        <v>637902</v>
      </c>
      <c r="W11" s="83"/>
      <c r="X11" s="83"/>
    </row>
    <row r="12" spans="1:25" s="89" customFormat="1" ht="26.25" customHeight="1">
      <c r="A12" s="85">
        <v>2022</v>
      </c>
      <c r="B12" s="86">
        <f>SUM(B13:B27)</f>
        <v>88914987</v>
      </c>
      <c r="C12" s="87">
        <f t="shared" ref="C12:V12" si="0">SUM(C13:C27)</f>
        <v>55578025</v>
      </c>
      <c r="D12" s="87">
        <f t="shared" si="0"/>
        <v>33336962</v>
      </c>
      <c r="E12" s="87">
        <f t="shared" si="0"/>
        <v>45218055</v>
      </c>
      <c r="F12" s="87">
        <f t="shared" si="0"/>
        <v>95360</v>
      </c>
      <c r="G12" s="87">
        <f t="shared" si="0"/>
        <v>5987927</v>
      </c>
      <c r="H12" s="87">
        <f t="shared" si="0"/>
        <v>22462</v>
      </c>
      <c r="I12" s="87">
        <f t="shared" si="0"/>
        <v>526308</v>
      </c>
      <c r="J12" s="87">
        <f t="shared" si="0"/>
        <v>2722713</v>
      </c>
      <c r="K12" s="87">
        <f t="shared" si="0"/>
        <v>6152354</v>
      </c>
      <c r="L12" s="87">
        <f t="shared" si="0"/>
        <v>2404920</v>
      </c>
      <c r="M12" s="87">
        <f t="shared" si="0"/>
        <v>12787872</v>
      </c>
      <c r="N12" s="87">
        <f t="shared" si="0"/>
        <v>5375666</v>
      </c>
      <c r="O12" s="87">
        <f t="shared" si="0"/>
        <v>2855648</v>
      </c>
      <c r="P12" s="87">
        <f t="shared" si="0"/>
        <v>0</v>
      </c>
      <c r="Q12" s="87">
        <f t="shared" si="0"/>
        <v>337162</v>
      </c>
      <c r="R12" s="87">
        <f t="shared" si="0"/>
        <v>3852180</v>
      </c>
      <c r="S12" s="87">
        <f t="shared" si="0"/>
        <v>0</v>
      </c>
      <c r="T12" s="87">
        <f t="shared" si="0"/>
        <v>0</v>
      </c>
      <c r="U12" s="87">
        <f t="shared" si="0"/>
        <v>64879</v>
      </c>
      <c r="V12" s="88">
        <f t="shared" si="0"/>
        <v>511481</v>
      </c>
      <c r="W12" s="83"/>
      <c r="X12" s="83"/>
      <c r="Y12" s="66"/>
    </row>
    <row r="13" spans="1:25" ht="26.25" customHeight="1">
      <c r="A13" s="90" t="s">
        <v>102</v>
      </c>
      <c r="B13" s="91">
        <f>C13+D13</f>
        <v>8447480</v>
      </c>
      <c r="C13" s="92">
        <f t="shared" ref="C13:C27" si="1">SUM(E13:H13)+SUM(P13:R13)+U13</f>
        <v>3794877</v>
      </c>
      <c r="D13" s="92">
        <f t="shared" ref="D13:D27" si="2">SUM(I13:O13)+SUM(S13:T13)+V13</f>
        <v>4652603</v>
      </c>
      <c r="E13" s="92">
        <v>1927795</v>
      </c>
      <c r="F13" s="92">
        <v>9276</v>
      </c>
      <c r="G13" s="92">
        <v>179853</v>
      </c>
      <c r="H13" s="92">
        <v>22462</v>
      </c>
      <c r="I13" s="92">
        <v>60012</v>
      </c>
      <c r="J13" s="92">
        <v>435295</v>
      </c>
      <c r="K13" s="92">
        <v>340628</v>
      </c>
      <c r="L13" s="92">
        <v>191929</v>
      </c>
      <c r="M13" s="92">
        <v>0</v>
      </c>
      <c r="N13" s="92">
        <v>694449</v>
      </c>
      <c r="O13" s="92">
        <v>2855648</v>
      </c>
      <c r="P13" s="92">
        <v>0</v>
      </c>
      <c r="Q13" s="92">
        <v>81107</v>
      </c>
      <c r="R13" s="92">
        <v>1592032</v>
      </c>
      <c r="S13" s="92">
        <v>0</v>
      </c>
      <c r="T13" s="92">
        <v>0</v>
      </c>
      <c r="U13" s="93">
        <v>-17648</v>
      </c>
      <c r="V13" s="94">
        <v>74642</v>
      </c>
      <c r="W13" s="67"/>
    </row>
    <row r="14" spans="1:25" s="58" customFormat="1" ht="26.25" customHeight="1">
      <c r="A14" s="90" t="s">
        <v>103</v>
      </c>
      <c r="B14" s="91">
        <f t="shared" ref="B14:B27" si="3">C14+D14</f>
        <v>42120725</v>
      </c>
      <c r="C14" s="92">
        <f t="shared" si="1"/>
        <v>35673795</v>
      </c>
      <c r="D14" s="92">
        <f t="shared" si="2"/>
        <v>6446930</v>
      </c>
      <c r="E14" s="95">
        <v>30445284</v>
      </c>
      <c r="F14" s="92">
        <v>8372</v>
      </c>
      <c r="G14" s="95">
        <v>4709236</v>
      </c>
      <c r="H14" s="92">
        <v>0</v>
      </c>
      <c r="I14" s="95">
        <v>141190</v>
      </c>
      <c r="J14" s="95">
        <v>762887</v>
      </c>
      <c r="K14" s="95">
        <v>3868320</v>
      </c>
      <c r="L14" s="92">
        <v>0</v>
      </c>
      <c r="M14" s="92">
        <v>0</v>
      </c>
      <c r="N14" s="95">
        <v>1664358</v>
      </c>
      <c r="O14" s="92">
        <v>0</v>
      </c>
      <c r="P14" s="92">
        <v>0</v>
      </c>
      <c r="Q14" s="92">
        <v>91512</v>
      </c>
      <c r="R14" s="95">
        <v>488632</v>
      </c>
      <c r="S14" s="92">
        <v>0</v>
      </c>
      <c r="T14" s="92">
        <v>0</v>
      </c>
      <c r="U14" s="93">
        <v>-69241</v>
      </c>
      <c r="V14" s="94">
        <v>10175</v>
      </c>
    </row>
    <row r="15" spans="1:25" s="58" customFormat="1" ht="26.25" customHeight="1">
      <c r="A15" s="90" t="s">
        <v>104</v>
      </c>
      <c r="B15" s="91">
        <f t="shared" si="3"/>
        <v>1073233</v>
      </c>
      <c r="C15" s="92">
        <f t="shared" si="1"/>
        <v>619737</v>
      </c>
      <c r="D15" s="92">
        <f t="shared" si="2"/>
        <v>453496</v>
      </c>
      <c r="E15" s="95">
        <v>402450</v>
      </c>
      <c r="F15" s="92">
        <v>5551</v>
      </c>
      <c r="G15" s="95">
        <v>64984</v>
      </c>
      <c r="H15" s="92">
        <v>0</v>
      </c>
      <c r="I15" s="95">
        <v>31265</v>
      </c>
      <c r="J15" s="95">
        <v>183412</v>
      </c>
      <c r="K15" s="95">
        <v>141599</v>
      </c>
      <c r="L15" s="92">
        <v>0</v>
      </c>
      <c r="M15" s="92">
        <v>0</v>
      </c>
      <c r="N15" s="95">
        <v>68200</v>
      </c>
      <c r="O15" s="92">
        <v>0</v>
      </c>
      <c r="P15" s="92">
        <v>0</v>
      </c>
      <c r="Q15" s="95">
        <v>34156</v>
      </c>
      <c r="R15" s="95">
        <v>101018</v>
      </c>
      <c r="S15" s="92">
        <v>0</v>
      </c>
      <c r="T15" s="92">
        <v>0</v>
      </c>
      <c r="U15" s="93">
        <v>11578</v>
      </c>
      <c r="V15" s="94">
        <v>29020</v>
      </c>
    </row>
    <row r="16" spans="1:25" s="58" customFormat="1" ht="26.25" customHeight="1">
      <c r="A16" s="90" t="s">
        <v>105</v>
      </c>
      <c r="B16" s="91">
        <f t="shared" si="3"/>
        <v>1781544</v>
      </c>
      <c r="C16" s="92">
        <f t="shared" si="1"/>
        <v>1037187</v>
      </c>
      <c r="D16" s="92">
        <f t="shared" si="2"/>
        <v>744357</v>
      </c>
      <c r="E16" s="95">
        <v>771455</v>
      </c>
      <c r="F16" s="92">
        <v>11278</v>
      </c>
      <c r="G16" s="95">
        <v>82092</v>
      </c>
      <c r="H16" s="92">
        <v>0</v>
      </c>
      <c r="I16" s="95">
        <v>34472</v>
      </c>
      <c r="J16" s="95">
        <v>154222</v>
      </c>
      <c r="K16" s="95">
        <v>227538</v>
      </c>
      <c r="L16" s="92">
        <v>0</v>
      </c>
      <c r="M16" s="92">
        <v>0</v>
      </c>
      <c r="N16" s="95">
        <v>264640</v>
      </c>
      <c r="O16" s="92">
        <v>0</v>
      </c>
      <c r="P16" s="92">
        <v>0</v>
      </c>
      <c r="Q16" s="95">
        <v>16370</v>
      </c>
      <c r="R16" s="95">
        <v>138624</v>
      </c>
      <c r="S16" s="92">
        <v>0</v>
      </c>
      <c r="T16" s="92">
        <v>0</v>
      </c>
      <c r="U16" s="93">
        <v>17368</v>
      </c>
      <c r="V16" s="94">
        <v>63485</v>
      </c>
    </row>
    <row r="17" spans="1:22" s="58" customFormat="1" ht="26.25" customHeight="1">
      <c r="A17" s="90" t="s">
        <v>106</v>
      </c>
      <c r="B17" s="91">
        <f t="shared" si="3"/>
        <v>6679407</v>
      </c>
      <c r="C17" s="92">
        <f t="shared" si="1"/>
        <v>6007301</v>
      </c>
      <c r="D17" s="92">
        <f t="shared" si="2"/>
        <v>672106</v>
      </c>
      <c r="E17" s="95">
        <v>5405102</v>
      </c>
      <c r="F17" s="95">
        <v>5751</v>
      </c>
      <c r="G17" s="95">
        <v>153470</v>
      </c>
      <c r="H17" s="92">
        <v>0</v>
      </c>
      <c r="I17" s="95">
        <v>42737</v>
      </c>
      <c r="J17" s="95">
        <v>174927</v>
      </c>
      <c r="K17" s="95">
        <v>190606</v>
      </c>
      <c r="L17" s="92">
        <v>0</v>
      </c>
      <c r="M17" s="92">
        <v>0</v>
      </c>
      <c r="N17" s="95">
        <v>222847</v>
      </c>
      <c r="O17" s="92">
        <v>0</v>
      </c>
      <c r="P17" s="92">
        <v>0</v>
      </c>
      <c r="Q17" s="95">
        <v>13093</v>
      </c>
      <c r="R17" s="95">
        <v>409159</v>
      </c>
      <c r="S17" s="92">
        <v>0</v>
      </c>
      <c r="T17" s="92">
        <v>0</v>
      </c>
      <c r="U17" s="93">
        <v>20726</v>
      </c>
      <c r="V17" s="94">
        <v>40989</v>
      </c>
    </row>
    <row r="18" spans="1:22" s="58" customFormat="1" ht="26.25" customHeight="1">
      <c r="A18" s="90" t="s">
        <v>107</v>
      </c>
      <c r="B18" s="91">
        <f t="shared" si="3"/>
        <v>2176450</v>
      </c>
      <c r="C18" s="92">
        <f t="shared" si="1"/>
        <v>1538463</v>
      </c>
      <c r="D18" s="92">
        <f t="shared" si="2"/>
        <v>637987</v>
      </c>
      <c r="E18" s="95">
        <v>1057724</v>
      </c>
      <c r="F18" s="95">
        <v>5682</v>
      </c>
      <c r="G18" s="95">
        <v>245002</v>
      </c>
      <c r="H18" s="92">
        <v>0</v>
      </c>
      <c r="I18" s="95">
        <v>26011</v>
      </c>
      <c r="J18" s="95">
        <v>171442</v>
      </c>
      <c r="K18" s="95">
        <v>224690</v>
      </c>
      <c r="L18" s="92">
        <v>0</v>
      </c>
      <c r="M18" s="92">
        <v>0</v>
      </c>
      <c r="N18" s="95">
        <v>175258</v>
      </c>
      <c r="O18" s="92">
        <v>0</v>
      </c>
      <c r="P18" s="92">
        <v>0</v>
      </c>
      <c r="Q18" s="95">
        <v>12978</v>
      </c>
      <c r="R18" s="92">
        <v>203633</v>
      </c>
      <c r="S18" s="92">
        <v>0</v>
      </c>
      <c r="T18" s="92">
        <v>0</v>
      </c>
      <c r="U18" s="93">
        <v>13444</v>
      </c>
      <c r="V18" s="94">
        <v>40586</v>
      </c>
    </row>
    <row r="19" spans="1:22" s="58" customFormat="1" ht="26.25" customHeight="1">
      <c r="A19" s="90" t="s">
        <v>108</v>
      </c>
      <c r="B19" s="91">
        <f t="shared" si="3"/>
        <v>1052725</v>
      </c>
      <c r="C19" s="92">
        <f t="shared" si="1"/>
        <v>534138</v>
      </c>
      <c r="D19" s="92">
        <f t="shared" si="2"/>
        <v>518587</v>
      </c>
      <c r="E19" s="95">
        <v>342995</v>
      </c>
      <c r="F19" s="95">
        <v>7633</v>
      </c>
      <c r="G19" s="95">
        <v>64064</v>
      </c>
      <c r="H19" s="92">
        <v>0</v>
      </c>
      <c r="I19" s="95">
        <v>22485</v>
      </c>
      <c r="J19" s="95">
        <v>128477</v>
      </c>
      <c r="K19" s="95">
        <v>182559</v>
      </c>
      <c r="L19" s="92">
        <v>0</v>
      </c>
      <c r="M19" s="92">
        <v>0</v>
      </c>
      <c r="N19" s="95">
        <v>137024</v>
      </c>
      <c r="O19" s="92">
        <v>0</v>
      </c>
      <c r="P19" s="92">
        <v>0</v>
      </c>
      <c r="Q19" s="95">
        <v>12931</v>
      </c>
      <c r="R19" s="95">
        <v>95567</v>
      </c>
      <c r="S19" s="92">
        <v>0</v>
      </c>
      <c r="T19" s="92">
        <v>0</v>
      </c>
      <c r="U19" s="93">
        <v>10948</v>
      </c>
      <c r="V19" s="94">
        <v>48042</v>
      </c>
    </row>
    <row r="20" spans="1:22" s="58" customFormat="1" ht="26.25" customHeight="1">
      <c r="A20" s="90" t="s">
        <v>109</v>
      </c>
      <c r="B20" s="91">
        <f t="shared" si="3"/>
        <v>1179197</v>
      </c>
      <c r="C20" s="92">
        <f t="shared" si="1"/>
        <v>502057</v>
      </c>
      <c r="D20" s="92">
        <f t="shared" si="2"/>
        <v>677140</v>
      </c>
      <c r="E20" s="95">
        <v>309242</v>
      </c>
      <c r="F20" s="95">
        <v>2284</v>
      </c>
      <c r="G20" s="95">
        <v>39814</v>
      </c>
      <c r="H20" s="92">
        <v>0</v>
      </c>
      <c r="I20" s="95">
        <v>53178</v>
      </c>
      <c r="J20" s="95">
        <v>86066</v>
      </c>
      <c r="K20" s="95">
        <v>232287</v>
      </c>
      <c r="L20" s="92">
        <v>0</v>
      </c>
      <c r="M20" s="92">
        <v>0</v>
      </c>
      <c r="N20" s="95">
        <v>247876</v>
      </c>
      <c r="O20" s="92">
        <v>0</v>
      </c>
      <c r="P20" s="92">
        <v>0</v>
      </c>
      <c r="Q20" s="95">
        <v>21806</v>
      </c>
      <c r="R20" s="95">
        <v>95797</v>
      </c>
      <c r="S20" s="92">
        <v>0</v>
      </c>
      <c r="T20" s="92">
        <v>0</v>
      </c>
      <c r="U20" s="93">
        <v>33114</v>
      </c>
      <c r="V20" s="94">
        <v>57733</v>
      </c>
    </row>
    <row r="21" spans="1:22" s="58" customFormat="1" ht="26.25" customHeight="1">
      <c r="A21" s="90" t="s">
        <v>110</v>
      </c>
      <c r="B21" s="91">
        <f t="shared" si="3"/>
        <v>652539</v>
      </c>
      <c r="C21" s="92">
        <f t="shared" si="1"/>
        <v>381794</v>
      </c>
      <c r="D21" s="92">
        <f t="shared" si="2"/>
        <v>270745</v>
      </c>
      <c r="E21" s="95">
        <v>255488</v>
      </c>
      <c r="F21" s="95">
        <v>6504</v>
      </c>
      <c r="G21" s="95">
        <v>45193</v>
      </c>
      <c r="H21" s="92">
        <v>0</v>
      </c>
      <c r="I21" s="95">
        <v>10474</v>
      </c>
      <c r="J21" s="95">
        <v>84887</v>
      </c>
      <c r="K21" s="95">
        <v>96075</v>
      </c>
      <c r="L21" s="92">
        <v>0</v>
      </c>
      <c r="M21" s="92">
        <v>0</v>
      </c>
      <c r="N21" s="95">
        <v>47832</v>
      </c>
      <c r="O21" s="92">
        <v>0</v>
      </c>
      <c r="P21" s="92">
        <v>0</v>
      </c>
      <c r="Q21" s="95">
        <v>8360</v>
      </c>
      <c r="R21" s="95">
        <v>58733</v>
      </c>
      <c r="S21" s="92">
        <v>0</v>
      </c>
      <c r="T21" s="92">
        <v>0</v>
      </c>
      <c r="U21" s="93">
        <v>7516</v>
      </c>
      <c r="V21" s="94">
        <v>31477</v>
      </c>
    </row>
    <row r="22" spans="1:22" s="58" customFormat="1" ht="26.25" customHeight="1">
      <c r="A22" s="90" t="s">
        <v>111</v>
      </c>
      <c r="B22" s="91">
        <f t="shared" si="3"/>
        <v>733667</v>
      </c>
      <c r="C22" s="92">
        <f t="shared" si="1"/>
        <v>410662</v>
      </c>
      <c r="D22" s="92">
        <f t="shared" si="2"/>
        <v>323005</v>
      </c>
      <c r="E22" s="95">
        <v>306039</v>
      </c>
      <c r="F22" s="95">
        <v>2538</v>
      </c>
      <c r="G22" s="95">
        <v>24188</v>
      </c>
      <c r="H22" s="92">
        <v>0</v>
      </c>
      <c r="I22" s="95">
        <v>14105</v>
      </c>
      <c r="J22" s="95">
        <v>97489</v>
      </c>
      <c r="K22" s="95">
        <v>110355</v>
      </c>
      <c r="L22" s="92">
        <v>0</v>
      </c>
      <c r="M22" s="92">
        <v>0</v>
      </c>
      <c r="N22" s="95">
        <v>79575</v>
      </c>
      <c r="O22" s="92">
        <v>0</v>
      </c>
      <c r="P22" s="92">
        <v>0</v>
      </c>
      <c r="Q22" s="95">
        <v>7559</v>
      </c>
      <c r="R22" s="95">
        <v>64541</v>
      </c>
      <c r="S22" s="92">
        <v>0</v>
      </c>
      <c r="T22" s="92">
        <v>0</v>
      </c>
      <c r="U22" s="93">
        <v>5797</v>
      </c>
      <c r="V22" s="94">
        <v>21481</v>
      </c>
    </row>
    <row r="23" spans="1:22" s="58" customFormat="1" ht="26.25" customHeight="1">
      <c r="A23" s="90" t="s">
        <v>112</v>
      </c>
      <c r="B23" s="91">
        <f t="shared" si="3"/>
        <v>636874</v>
      </c>
      <c r="C23" s="92">
        <f t="shared" si="1"/>
        <v>342851</v>
      </c>
      <c r="D23" s="92">
        <f t="shared" si="2"/>
        <v>294023</v>
      </c>
      <c r="E23" s="95">
        <v>253061</v>
      </c>
      <c r="F23" s="95">
        <v>4025</v>
      </c>
      <c r="G23" s="95">
        <v>18130</v>
      </c>
      <c r="H23" s="92">
        <v>0</v>
      </c>
      <c r="I23" s="95">
        <v>9825</v>
      </c>
      <c r="J23" s="95">
        <v>80453</v>
      </c>
      <c r="K23" s="95">
        <v>99658</v>
      </c>
      <c r="L23" s="92">
        <v>0</v>
      </c>
      <c r="M23" s="92">
        <v>0</v>
      </c>
      <c r="N23" s="95">
        <v>72414</v>
      </c>
      <c r="O23" s="92">
        <v>0</v>
      </c>
      <c r="P23" s="92">
        <v>0</v>
      </c>
      <c r="Q23" s="95">
        <v>4626</v>
      </c>
      <c r="R23" s="95">
        <v>57084</v>
      </c>
      <c r="S23" s="92">
        <v>0</v>
      </c>
      <c r="T23" s="92">
        <v>0</v>
      </c>
      <c r="U23" s="93">
        <v>5925</v>
      </c>
      <c r="V23" s="94">
        <v>31673</v>
      </c>
    </row>
    <row r="24" spans="1:22" s="58" customFormat="1" ht="26.25" customHeight="1">
      <c r="A24" s="90" t="s">
        <v>113</v>
      </c>
      <c r="B24" s="91">
        <f t="shared" si="3"/>
        <v>5090765</v>
      </c>
      <c r="C24" s="92">
        <f t="shared" si="1"/>
        <v>3558979</v>
      </c>
      <c r="D24" s="92">
        <f t="shared" si="2"/>
        <v>1531786</v>
      </c>
      <c r="E24" s="95">
        <v>2819581</v>
      </c>
      <c r="F24" s="95">
        <v>17251</v>
      </c>
      <c r="G24" s="95">
        <v>295889</v>
      </c>
      <c r="H24" s="92">
        <v>0</v>
      </c>
      <c r="I24" s="95">
        <v>38416</v>
      </c>
      <c r="J24" s="95">
        <v>226081</v>
      </c>
      <c r="K24" s="95">
        <v>232768</v>
      </c>
      <c r="L24" s="92">
        <v>0</v>
      </c>
      <c r="M24" s="92">
        <v>0</v>
      </c>
      <c r="N24" s="95">
        <v>995090</v>
      </c>
      <c r="O24" s="92">
        <v>0</v>
      </c>
      <c r="P24" s="92">
        <v>0</v>
      </c>
      <c r="Q24" s="95">
        <v>16544</v>
      </c>
      <c r="R24" s="95">
        <v>400923</v>
      </c>
      <c r="S24" s="92">
        <v>0</v>
      </c>
      <c r="T24" s="92">
        <v>0</v>
      </c>
      <c r="U24" s="93">
        <v>8791</v>
      </c>
      <c r="V24" s="94">
        <v>39431</v>
      </c>
    </row>
    <row r="25" spans="1:22" s="58" customFormat="1" ht="26.25" customHeight="1">
      <c r="A25" s="90" t="s">
        <v>114</v>
      </c>
      <c r="B25" s="91">
        <f t="shared" si="3"/>
        <v>876210</v>
      </c>
      <c r="C25" s="92">
        <f t="shared" si="1"/>
        <v>306230</v>
      </c>
      <c r="D25" s="92">
        <f t="shared" si="2"/>
        <v>569980</v>
      </c>
      <c r="E25" s="95">
        <v>226713</v>
      </c>
      <c r="F25" s="95">
        <v>4563</v>
      </c>
      <c r="G25" s="95">
        <v>24108</v>
      </c>
      <c r="H25" s="92">
        <v>0</v>
      </c>
      <c r="I25" s="95">
        <v>27766</v>
      </c>
      <c r="J25" s="95">
        <v>55699</v>
      </c>
      <c r="K25" s="95">
        <v>62782</v>
      </c>
      <c r="L25" s="92">
        <v>0</v>
      </c>
      <c r="M25" s="92">
        <v>0</v>
      </c>
      <c r="N25" s="95">
        <v>426875</v>
      </c>
      <c r="O25" s="92">
        <v>0</v>
      </c>
      <c r="P25" s="92">
        <v>0</v>
      </c>
      <c r="Q25" s="95">
        <v>2952</v>
      </c>
      <c r="R25" s="95">
        <v>43181</v>
      </c>
      <c r="S25" s="92">
        <v>0</v>
      </c>
      <c r="T25" s="92">
        <v>0</v>
      </c>
      <c r="U25" s="93">
        <v>4713</v>
      </c>
      <c r="V25" s="94">
        <v>-3142</v>
      </c>
    </row>
    <row r="26" spans="1:22" s="58" customFormat="1" ht="26.25" customHeight="1">
      <c r="A26" s="90" t="s">
        <v>115</v>
      </c>
      <c r="B26" s="91">
        <f t="shared" si="3"/>
        <v>1249742</v>
      </c>
      <c r="C26" s="92">
        <f t="shared" si="1"/>
        <v>869947</v>
      </c>
      <c r="D26" s="92">
        <f t="shared" si="2"/>
        <v>379795</v>
      </c>
      <c r="E26" s="95">
        <v>695126</v>
      </c>
      <c r="F26" s="95">
        <v>4652</v>
      </c>
      <c r="G26" s="95">
        <v>41898</v>
      </c>
      <c r="H26" s="92">
        <v>0</v>
      </c>
      <c r="I26" s="95">
        <v>14372</v>
      </c>
      <c r="J26" s="95">
        <v>81376</v>
      </c>
      <c r="K26" s="95">
        <v>142489</v>
      </c>
      <c r="L26" s="92">
        <v>0</v>
      </c>
      <c r="M26" s="92">
        <v>0</v>
      </c>
      <c r="N26" s="95">
        <v>113909</v>
      </c>
      <c r="O26" s="92">
        <v>0</v>
      </c>
      <c r="P26" s="92">
        <v>0</v>
      </c>
      <c r="Q26" s="95">
        <v>13168</v>
      </c>
      <c r="R26" s="95">
        <v>103255</v>
      </c>
      <c r="S26" s="92">
        <v>0</v>
      </c>
      <c r="T26" s="92">
        <v>0</v>
      </c>
      <c r="U26" s="93">
        <v>11848</v>
      </c>
      <c r="V26" s="94">
        <v>27649</v>
      </c>
    </row>
    <row r="27" spans="1:22" s="58" customFormat="1" ht="26.25" customHeight="1">
      <c r="A27" s="96" t="s">
        <v>116</v>
      </c>
      <c r="B27" s="97">
        <f t="shared" si="3"/>
        <v>15164429</v>
      </c>
      <c r="C27" s="98">
        <f t="shared" si="1"/>
        <v>7</v>
      </c>
      <c r="D27" s="98">
        <f t="shared" si="2"/>
        <v>15164422</v>
      </c>
      <c r="E27" s="98">
        <v>0</v>
      </c>
      <c r="F27" s="98">
        <v>0</v>
      </c>
      <c r="G27" s="98">
        <v>6</v>
      </c>
      <c r="H27" s="98">
        <v>0</v>
      </c>
      <c r="I27" s="98">
        <v>0</v>
      </c>
      <c r="J27" s="98">
        <v>0</v>
      </c>
      <c r="K27" s="98">
        <v>0</v>
      </c>
      <c r="L27" s="98">
        <v>2212991</v>
      </c>
      <c r="M27" s="98">
        <v>12787872</v>
      </c>
      <c r="N27" s="98">
        <v>165319</v>
      </c>
      <c r="O27" s="98">
        <v>0</v>
      </c>
      <c r="P27" s="98">
        <v>0</v>
      </c>
      <c r="Q27" s="98">
        <v>0</v>
      </c>
      <c r="R27" s="98">
        <v>1</v>
      </c>
      <c r="S27" s="98">
        <v>0</v>
      </c>
      <c r="T27" s="98">
        <v>0</v>
      </c>
      <c r="U27" s="99">
        <v>0</v>
      </c>
      <c r="V27" s="100">
        <v>-1760</v>
      </c>
    </row>
    <row r="28" spans="1:22" ht="26.25" customHeight="1">
      <c r="A28" s="57" t="s">
        <v>117</v>
      </c>
      <c r="V28" s="74" t="s">
        <v>118</v>
      </c>
    </row>
    <row r="29" spans="1:22">
      <c r="A29" s="57"/>
      <c r="V29" s="74"/>
    </row>
    <row r="30" spans="1:2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</sheetData>
  <mergeCells count="15">
    <mergeCell ref="A2:E2"/>
    <mergeCell ref="A4:A6"/>
    <mergeCell ref="B4:D4"/>
    <mergeCell ref="E4:O4"/>
    <mergeCell ref="P4:T4"/>
    <mergeCell ref="I5:O5"/>
    <mergeCell ref="P5:R5"/>
    <mergeCell ref="S5:T5"/>
    <mergeCell ref="U4:V4"/>
    <mergeCell ref="B5:B6"/>
    <mergeCell ref="C5:C6"/>
    <mergeCell ref="D5:D6"/>
    <mergeCell ref="E5:H5"/>
    <mergeCell ref="U5:U6"/>
    <mergeCell ref="V5:V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7"/>
  <sheetViews>
    <sheetView workbookViewId="0">
      <selection activeCell="D19" sqref="D19"/>
    </sheetView>
  </sheetViews>
  <sheetFormatPr defaultRowHeight="24.75" customHeight="1"/>
  <cols>
    <col min="1" max="1" width="8.5" style="2" customWidth="1"/>
    <col min="2" max="3" width="22.625" style="2" customWidth="1"/>
    <col min="4" max="4" width="26" style="2" customWidth="1"/>
    <col min="5" max="5" width="10.125" style="2" bestFit="1" customWidth="1"/>
    <col min="6" max="16384" width="9" style="2"/>
  </cols>
  <sheetData>
    <row r="1" spans="1:5" s="1" customFormat="1" ht="24.75" customHeight="1"/>
    <row r="2" spans="1:5" ht="24.75" customHeight="1">
      <c r="A2" s="134" t="s">
        <v>0</v>
      </c>
      <c r="B2" s="134"/>
      <c r="C2" s="134"/>
      <c r="D2" s="134"/>
    </row>
    <row r="3" spans="1:5" s="1" customFormat="1" ht="24.75" customHeight="1">
      <c r="A3" s="3" t="s">
        <v>1</v>
      </c>
      <c r="B3" s="4"/>
      <c r="C3" s="4"/>
      <c r="D3" s="5" t="s">
        <v>2</v>
      </c>
    </row>
    <row r="4" spans="1:5" ht="30" customHeight="1">
      <c r="A4" s="135" t="s">
        <v>119</v>
      </c>
      <c r="B4" s="137" t="s">
        <v>3</v>
      </c>
      <c r="C4" s="137" t="s">
        <v>4</v>
      </c>
      <c r="D4" s="137" t="s">
        <v>5</v>
      </c>
    </row>
    <row r="5" spans="1:5" ht="30" customHeight="1">
      <c r="A5" s="136"/>
      <c r="B5" s="138"/>
      <c r="C5" s="139"/>
      <c r="D5" s="138"/>
    </row>
    <row r="6" spans="1:5" ht="30" customHeight="1">
      <c r="A6" s="6">
        <v>2017</v>
      </c>
      <c r="B6" s="7">
        <v>4.0999999999999996</v>
      </c>
      <c r="C6" s="8">
        <v>48.6</v>
      </c>
      <c r="D6" s="9">
        <v>8.2899999999999991</v>
      </c>
    </row>
    <row r="7" spans="1:5" ht="30" customHeight="1">
      <c r="A7" s="6">
        <v>2018</v>
      </c>
      <c r="B7" s="7">
        <v>4.4000000000000004</v>
      </c>
      <c r="C7" s="8">
        <v>52.84</v>
      </c>
      <c r="D7" s="9">
        <v>8.1999999999999993</v>
      </c>
    </row>
    <row r="8" spans="1:5" ht="30" customHeight="1">
      <c r="A8" s="6">
        <v>2019</v>
      </c>
      <c r="B8" s="7">
        <v>4.5</v>
      </c>
      <c r="C8" s="8">
        <v>49.5</v>
      </c>
      <c r="D8" s="9">
        <v>9.6999999999999993</v>
      </c>
      <c r="E8" s="10"/>
    </row>
    <row r="9" spans="1:5" ht="30" customHeight="1">
      <c r="A9" s="11">
        <v>2020</v>
      </c>
      <c r="B9" s="12">
        <v>10.1</v>
      </c>
      <c r="C9" s="13">
        <v>46.1</v>
      </c>
      <c r="D9" s="14">
        <v>9.8000000000000007</v>
      </c>
      <c r="E9" s="10"/>
    </row>
    <row r="10" spans="1:5" ht="30" customHeight="1">
      <c r="A10" s="11">
        <v>2021</v>
      </c>
      <c r="B10" s="12">
        <v>6.6</v>
      </c>
      <c r="C10" s="13">
        <v>51.8</v>
      </c>
      <c r="D10" s="14">
        <v>10.6</v>
      </c>
      <c r="E10" s="10"/>
    </row>
    <row r="11" spans="1:5" s="10" customFormat="1" ht="30" customHeight="1">
      <c r="A11" s="15">
        <v>2022</v>
      </c>
      <c r="B11" s="16">
        <v>6.2</v>
      </c>
      <c r="C11" s="17">
        <v>58</v>
      </c>
      <c r="D11" s="18">
        <v>15.69</v>
      </c>
      <c r="E11" s="2"/>
    </row>
    <row r="12" spans="1:5" s="22" customFormat="1" ht="24.75" customHeight="1">
      <c r="A12" s="19" t="s">
        <v>6</v>
      </c>
      <c r="B12" s="20"/>
      <c r="C12" s="20"/>
      <c r="D12" s="21" t="s">
        <v>7</v>
      </c>
    </row>
    <row r="13" spans="1:5" s="22" customFormat="1" ht="24.75" customHeight="1">
      <c r="A13" s="3" t="s">
        <v>8</v>
      </c>
      <c r="B13" s="23"/>
      <c r="C13" s="23"/>
    </row>
    <row r="14" spans="1:5" s="22" customFormat="1" ht="24.75" customHeight="1">
      <c r="A14" s="23" t="s">
        <v>9</v>
      </c>
      <c r="B14" s="23"/>
      <c r="C14" s="23"/>
    </row>
    <row r="15" spans="1:5" s="22" customFormat="1" ht="24.75" customHeight="1">
      <c r="A15" s="23" t="s">
        <v>10</v>
      </c>
      <c r="B15" s="23"/>
      <c r="C15" s="23"/>
    </row>
    <row r="17" spans="2:5" ht="24.75" customHeight="1">
      <c r="B17" s="24"/>
      <c r="C17" s="24"/>
      <c r="D17" s="24"/>
      <c r="E17" s="24"/>
    </row>
  </sheetData>
  <mergeCells count="5">
    <mergeCell ref="A2:D2"/>
    <mergeCell ref="A4:A5"/>
    <mergeCell ref="B4:B5"/>
    <mergeCell ref="C4:C5"/>
    <mergeCell ref="D4:D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1. 국세징수</vt:lpstr>
      <vt:lpstr>2. 지방세 부담</vt:lpstr>
      <vt:lpstr>3. 지방세 징수</vt:lpstr>
      <vt:lpstr>4. 지방재정자립지표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2023-11-16T04:38:20Z</dcterms:created>
  <dcterms:modified xsi:type="dcterms:W3CDTF">2024-03-14T05:10:07Z</dcterms:modified>
</cp:coreProperties>
</file>